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KING\OB a ROB\2026 M CR ROB Mosty\"/>
    </mc:Choice>
  </mc:AlternateContent>
  <xr:revisionPtr revIDLastSave="0" documentId="13_ncr:1_{47B3A481-0811-45CB-927F-F84B9F2CF3B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1-17" sheetId="1" r:id="rId1"/>
  </sheet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3" i="1" l="1"/>
  <c r="O25" i="1"/>
  <c r="O27" i="1"/>
  <c r="O28" i="1"/>
  <c r="O29" i="1"/>
  <c r="O30" i="1"/>
  <c r="O31" i="1"/>
  <c r="O32" i="1"/>
  <c r="W18" i="1"/>
  <c r="O18" i="1" s="1"/>
  <c r="W25" i="1"/>
  <c r="W27" i="1"/>
  <c r="W28" i="1"/>
  <c r="W29" i="1"/>
  <c r="W30" i="1"/>
  <c r="W31" i="1"/>
  <c r="W32" i="1"/>
  <c r="W33" i="1"/>
  <c r="K19" i="1"/>
  <c r="K26" i="1"/>
  <c r="V28" i="1"/>
  <c r="V29" i="1"/>
  <c r="V30" i="1"/>
  <c r="V31" i="1"/>
  <c r="V32" i="1"/>
  <c r="V33" i="1"/>
  <c r="K17" i="1"/>
  <c r="T28" i="1"/>
  <c r="U28" i="1" s="1"/>
  <c r="X28" i="1" s="1"/>
  <c r="Y28" i="1" s="1"/>
  <c r="P28" i="1" s="1"/>
  <c r="R18" i="1"/>
  <c r="V18" i="1" s="1"/>
  <c r="S18" i="1"/>
  <c r="R19" i="1"/>
  <c r="S19" i="1"/>
  <c r="R20" i="1"/>
  <c r="S20" i="1"/>
  <c r="R21" i="1"/>
  <c r="S21" i="1"/>
  <c r="R22" i="1"/>
  <c r="V22" i="1" s="1"/>
  <c r="W22" i="1" s="1"/>
  <c r="O22" i="1" s="1"/>
  <c r="S22" i="1"/>
  <c r="R23" i="1"/>
  <c r="S23" i="1"/>
  <c r="V23" i="1" s="1"/>
  <c r="W23" i="1" s="1"/>
  <c r="O23" i="1" s="1"/>
  <c r="R24" i="1"/>
  <c r="S24" i="1"/>
  <c r="R25" i="1"/>
  <c r="V25" i="1" s="1"/>
  <c r="S25" i="1"/>
  <c r="R26" i="1"/>
  <c r="V26" i="1" s="1"/>
  <c r="W26" i="1" s="1"/>
  <c r="O26" i="1" s="1"/>
  <c r="S26" i="1"/>
  <c r="R27" i="1"/>
  <c r="V27" i="1" s="1"/>
  <c r="S27" i="1"/>
  <c r="R28" i="1"/>
  <c r="S28" i="1"/>
  <c r="R29" i="1"/>
  <c r="S29" i="1"/>
  <c r="R30" i="1"/>
  <c r="S30" i="1"/>
  <c r="R31" i="1"/>
  <c r="S31" i="1"/>
  <c r="R32" i="1"/>
  <c r="S32" i="1"/>
  <c r="R33" i="1"/>
  <c r="S33" i="1"/>
  <c r="S17" i="1"/>
  <c r="R17" i="1"/>
  <c r="M38" i="1"/>
  <c r="N38" i="1"/>
  <c r="M39" i="1"/>
  <c r="N39" i="1"/>
  <c r="L39" i="1"/>
  <c r="L38" i="1"/>
  <c r="G34" i="1"/>
  <c r="G35" i="1" s="1"/>
  <c r="G33" i="1"/>
  <c r="T33" i="1" s="1"/>
  <c r="U33" i="1" s="1"/>
  <c r="X33" i="1" s="1"/>
  <c r="Y33" i="1" s="1"/>
  <c r="P33" i="1" s="1"/>
  <c r="G32" i="1"/>
  <c r="T32" i="1" s="1"/>
  <c r="U32" i="1" s="1"/>
  <c r="X32" i="1" s="1"/>
  <c r="Y32" i="1" s="1"/>
  <c r="P32" i="1" s="1"/>
  <c r="G31" i="1"/>
  <c r="G30" i="1"/>
  <c r="G29" i="1"/>
  <c r="G28" i="1"/>
  <c r="G27" i="1"/>
  <c r="G26" i="1"/>
  <c r="G25" i="1"/>
  <c r="G24" i="1"/>
  <c r="G23" i="1"/>
  <c r="G22" i="1"/>
  <c r="T22" i="1" s="1"/>
  <c r="U22" i="1" s="1"/>
  <c r="X22" i="1" s="1"/>
  <c r="Y22" i="1" s="1"/>
  <c r="P22" i="1" s="1"/>
  <c r="G21" i="1"/>
  <c r="G20" i="1"/>
  <c r="G19" i="1"/>
  <c r="G18" i="1"/>
  <c r="G17" i="1"/>
  <c r="I33" i="1"/>
  <c r="I32" i="1"/>
  <c r="I31" i="1"/>
  <c r="I30" i="1"/>
  <c r="I29" i="1"/>
  <c r="I28" i="1"/>
  <c r="I27" i="1"/>
  <c r="T27" i="1" s="1"/>
  <c r="U27" i="1" s="1"/>
  <c r="X27" i="1" s="1"/>
  <c r="Y27" i="1" s="1"/>
  <c r="P27" i="1" s="1"/>
  <c r="I26" i="1"/>
  <c r="I25" i="1"/>
  <c r="I24" i="1"/>
  <c r="I23" i="1"/>
  <c r="I22" i="1"/>
  <c r="I21" i="1"/>
  <c r="I20" i="1"/>
  <c r="T20" i="1" s="1"/>
  <c r="U20" i="1" s="1"/>
  <c r="I19" i="1"/>
  <c r="T19" i="1" s="1"/>
  <c r="U19" i="1" s="1"/>
  <c r="I18" i="1"/>
  <c r="I17" i="1"/>
  <c r="I34" i="1" s="1"/>
  <c r="I35" i="1" s="1"/>
  <c r="K33" i="1"/>
  <c r="K32" i="1"/>
  <c r="K31" i="1"/>
  <c r="K30" i="1"/>
  <c r="K29" i="1"/>
  <c r="K28" i="1"/>
  <c r="K27" i="1"/>
  <c r="K25" i="1"/>
  <c r="K24" i="1"/>
  <c r="K23" i="1"/>
  <c r="K22" i="1"/>
  <c r="K21" i="1"/>
  <c r="K20" i="1"/>
  <c r="K18" i="1"/>
  <c r="K34" i="1" s="1"/>
  <c r="K35" i="1" s="1"/>
  <c r="P15" i="1"/>
  <c r="V17" i="1" l="1"/>
  <c r="W17" i="1" s="1"/>
  <c r="O17" i="1" s="1"/>
  <c r="X20" i="1"/>
  <c r="Y20" i="1" s="1"/>
  <c r="P20" i="1" s="1"/>
  <c r="V21" i="1"/>
  <c r="W21" i="1" s="1"/>
  <c r="O21" i="1" s="1"/>
  <c r="V24" i="1"/>
  <c r="W24" i="1" s="1"/>
  <c r="O24" i="1" s="1"/>
  <c r="T31" i="1"/>
  <c r="U31" i="1" s="1"/>
  <c r="X31" i="1" s="1"/>
  <c r="Y31" i="1" s="1"/>
  <c r="P31" i="1" s="1"/>
  <c r="T18" i="1"/>
  <c r="U18" i="1" s="1"/>
  <c r="X18" i="1" s="1"/>
  <c r="Y18" i="1" s="1"/>
  <c r="P18" i="1" s="1"/>
  <c r="T29" i="1"/>
  <c r="U29" i="1" s="1"/>
  <c r="X29" i="1" s="1"/>
  <c r="Y29" i="1" s="1"/>
  <c r="P29" i="1" s="1"/>
  <c r="T30" i="1"/>
  <c r="U30" i="1" s="1"/>
  <c r="X30" i="1" s="1"/>
  <c r="Y30" i="1" s="1"/>
  <c r="P30" i="1" s="1"/>
  <c r="T21" i="1"/>
  <c r="U21" i="1" s="1"/>
  <c r="T23" i="1"/>
  <c r="U23" i="1" s="1"/>
  <c r="X23" i="1" s="1"/>
  <c r="Y23" i="1" s="1"/>
  <c r="P23" i="1" s="1"/>
  <c r="T24" i="1"/>
  <c r="U24" i="1" s="1"/>
  <c r="X24" i="1" s="1"/>
  <c r="Y24" i="1" s="1"/>
  <c r="P24" i="1" s="1"/>
  <c r="T17" i="1"/>
  <c r="U17" i="1" s="1"/>
  <c r="T25" i="1"/>
  <c r="U25" i="1" s="1"/>
  <c r="X25" i="1" s="1"/>
  <c r="Y25" i="1" s="1"/>
  <c r="P25" i="1" s="1"/>
  <c r="T26" i="1"/>
  <c r="U26" i="1" s="1"/>
  <c r="X26" i="1" s="1"/>
  <c r="Y26" i="1" s="1"/>
  <c r="P26" i="1" s="1"/>
  <c r="V20" i="1"/>
  <c r="W20" i="1" s="1"/>
  <c r="O20" i="1" s="1"/>
  <c r="V19" i="1"/>
  <c r="W19" i="1" s="1"/>
  <c r="O19" i="1" s="1"/>
  <c r="L35" i="1"/>
  <c r="N35" i="1"/>
  <c r="M35" i="1"/>
  <c r="X17" i="1" l="1"/>
  <c r="Y17" i="1" s="1"/>
  <c r="P17" i="1" s="1"/>
  <c r="X21" i="1"/>
  <c r="Y21" i="1" s="1"/>
  <c r="P21" i="1" s="1"/>
  <c r="X19" i="1"/>
  <c r="Y19" i="1" s="1"/>
  <c r="P19" i="1" s="1"/>
  <c r="P34" i="1" s="1"/>
  <c r="P35" i="1"/>
  <c r="O36" i="1" s="1"/>
  <c r="P39" i="1" l="1"/>
</calcChain>
</file>

<file path=xl/sharedStrings.xml><?xml version="1.0" encoding="utf-8"?>
<sst xmlns="http://schemas.openxmlformats.org/spreadsheetml/2006/main" count="87" uniqueCount="71">
  <si>
    <t>PRIHLASOVACÍ FORMULÁR</t>
  </si>
  <si>
    <t>Klub:</t>
  </si>
  <si>
    <t>Priezvisko</t>
  </si>
  <si>
    <t>Meno</t>
  </si>
  <si>
    <t>Číslo SI</t>
  </si>
  <si>
    <t>Spolu</t>
  </si>
  <si>
    <t>EUR</t>
  </si>
  <si>
    <t>Vzor</t>
  </si>
  <si>
    <t>Robácky</t>
  </si>
  <si>
    <t>Robert</t>
  </si>
  <si>
    <t>HRC6801</t>
  </si>
  <si>
    <t>M 50</t>
  </si>
  <si>
    <t>Pretekári</t>
  </si>
  <si>
    <t>Zodpovedná osoba:</t>
  </si>
  <si>
    <t>E-mail :</t>
  </si>
  <si>
    <t>Termín prihlášok:</t>
  </si>
  <si>
    <t>Prihlášku zašlite:</t>
  </si>
  <si>
    <t>jozo.king.kral@gmail.com</t>
  </si>
  <si>
    <t>Kópiu zašlite:</t>
  </si>
  <si>
    <t>info@hrcavskyvlk.eu</t>
  </si>
  <si>
    <t>Registračné číslo alebo rok narodenia</t>
  </si>
  <si>
    <t>Vpíš</t>
  </si>
  <si>
    <t>Vyber si zo zoznamu</t>
  </si>
  <si>
    <t>D 12</t>
  </si>
  <si>
    <t>D 14</t>
  </si>
  <si>
    <t>D 16</t>
  </si>
  <si>
    <t>D 19</t>
  </si>
  <si>
    <t>D 20</t>
  </si>
  <si>
    <t>D 45</t>
  </si>
  <si>
    <t>D 55</t>
  </si>
  <si>
    <t>M 12</t>
  </si>
  <si>
    <t>M 14</t>
  </si>
  <si>
    <t>M 16</t>
  </si>
  <si>
    <t>M 19</t>
  </si>
  <si>
    <t>M 20</t>
  </si>
  <si>
    <t>M 40</t>
  </si>
  <si>
    <t>D 35</t>
  </si>
  <si>
    <t>M 60</t>
  </si>
  <si>
    <t>Doplní sa samo</t>
  </si>
  <si>
    <t>účet vedený v EUR</t>
  </si>
  <si>
    <t>HRČAVSKÝ VLK 2026</t>
  </si>
  <si>
    <t>KLASICKÉ TRATE V PÁSMACH 144 MHz A 3,5 MHz</t>
  </si>
  <si>
    <t>KRÁTKE TRATE V PÁSME 144 MHz</t>
  </si>
  <si>
    <t>Prihlasujeme sa na preteky v ROB Hrčavský Vlk 2026:</t>
  </si>
  <si>
    <t xml:space="preserve">najneskôr do utorka 15.9.2026, 23.59 hod.  </t>
  </si>
  <si>
    <t>Kategória Klasika 144 MHz</t>
  </si>
  <si>
    <t>Kategória Klasika 3,5 MHz</t>
  </si>
  <si>
    <t>D 65</t>
  </si>
  <si>
    <t>M70</t>
  </si>
  <si>
    <t>Ubytovanie</t>
  </si>
  <si>
    <t>Ubytovanie Pi-So</t>
  </si>
  <si>
    <t>Ubytovanie So-Ne</t>
  </si>
  <si>
    <t>Ubytovanie Ne-Po</t>
  </si>
  <si>
    <t>a</t>
  </si>
  <si>
    <t>b</t>
  </si>
  <si>
    <t>Spolu poplatky v CZK</t>
  </si>
  <si>
    <t>Spolu poplatky v EUR</t>
  </si>
  <si>
    <t>Štartovné Sobota</t>
  </si>
  <si>
    <t>Štartovné Nedeľa</t>
  </si>
  <si>
    <t>Štartovné Pondelok</t>
  </si>
  <si>
    <t>Kategória Krátka 144 MHz</t>
  </si>
  <si>
    <t>26. – 28. 9. 2026</t>
  </si>
  <si>
    <t>počet a</t>
  </si>
  <si>
    <t>počet b</t>
  </si>
  <si>
    <t>počet štartovnych</t>
  </si>
  <si>
    <t>suma štartovné</t>
  </si>
  <si>
    <t>suma ubyt</t>
  </si>
  <si>
    <t>bez nul</t>
  </si>
  <si>
    <t>suma</t>
  </si>
  <si>
    <t>suma bez nul</t>
  </si>
  <si>
    <t>CZ5020100000002201535924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</si>
</sst>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164" formatCode="#,##0&quot; €&quot;;\-#,##0&quot; €&quot;"/>
    <numFmt numFmtId="165" formatCode="#,##0\ [$CZK]"/>
    <numFmt numFmtId="167" formatCode="#,##0_ ;\-#,##0\ "/>
    <numFmt numFmtId="168" formatCode="#,##0\ [$CZK];\-#,##0\ [$CZK]"/>
  </numFmts>
  <fonts count="21" x14ac:knownFonts="1">
    <font>
      <sz val="10"/>
      <color rgb="FF000000"/>
      <name val="Arial"/>
      <charset val="1"/>
    </font>
    <font>
      <b/>
      <sz val="18"/>
      <color rgb="FF000000"/>
      <name val="Arial Black"/>
      <family val="2"/>
      <charset val="238"/>
    </font>
    <font>
      <sz val="10"/>
      <name val="Arial Black"/>
      <family val="2"/>
      <charset val="238"/>
    </font>
    <font>
      <b/>
      <sz val="12"/>
      <color rgb="FF000000"/>
      <name val="Arial Black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FFE699"/>
        <bgColor rgb="FFFFE598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CCFFFF"/>
      </patternFill>
    </fill>
    <fill>
      <patternFill patternType="solid">
        <fgColor theme="4" tint="0.59999389629810485"/>
        <bgColor rgb="FFFFE598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Border="0">
      <alignment vertical="top"/>
    </xf>
    <xf numFmtId="0" fontId="10" fillId="0" borderId="0"/>
  </cellStyleXfs>
  <cellXfs count="118">
    <xf numFmtId="0" fontId="0" fillId="0" borderId="0" xfId="0"/>
    <xf numFmtId="49" fontId="8" fillId="0" borderId="3" xfId="0" applyNumberFormat="1" applyFont="1" applyBorder="1" applyAlignment="1" applyProtection="1">
      <alignment horizontal="left"/>
      <protection locked="0"/>
    </xf>
    <xf numFmtId="49" fontId="8" fillId="0" borderId="3" xfId="0" applyNumberFormat="1" applyFont="1" applyBorder="1" applyAlignment="1" applyProtection="1">
      <alignment horizontal="center"/>
      <protection locked="0"/>
    </xf>
    <xf numFmtId="1" fontId="8" fillId="0" borderId="3" xfId="0" applyNumberFormat="1" applyFont="1" applyBorder="1" applyAlignment="1" applyProtection="1">
      <alignment horizontal="center"/>
      <protection locked="0"/>
    </xf>
    <xf numFmtId="49" fontId="9" fillId="0" borderId="3" xfId="2" applyNumberFormat="1" applyFont="1" applyBorder="1" applyAlignment="1" applyProtection="1">
      <alignment horizontal="left"/>
      <protection locked="0"/>
    </xf>
    <xf numFmtId="49" fontId="9" fillId="0" borderId="3" xfId="2" applyNumberFormat="1" applyFont="1" applyBorder="1" applyAlignment="1" applyProtection="1">
      <alignment horizontal="center"/>
      <protection locked="0"/>
    </xf>
    <xf numFmtId="1" fontId="9" fillId="0" borderId="3" xfId="2" applyNumberFormat="1" applyFont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left" vertical="center"/>
      <protection locked="0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4" fillId="3" borderId="16" xfId="0" applyFont="1" applyFill="1" applyBorder="1" applyAlignment="1" applyProtection="1">
      <alignment horizontal="left" vertical="center"/>
      <protection locked="0"/>
    </xf>
    <xf numFmtId="0" fontId="4" fillId="3" borderId="17" xfId="0" applyFont="1" applyFill="1" applyBorder="1" applyAlignment="1" applyProtection="1">
      <alignment horizontal="left" vertical="center"/>
      <protection locked="0"/>
    </xf>
    <xf numFmtId="49" fontId="8" fillId="10" borderId="3" xfId="0" applyNumberFormat="1" applyFont="1" applyFill="1" applyBorder="1" applyAlignment="1" applyProtection="1">
      <alignment horizontal="center"/>
      <protection locked="0"/>
    </xf>
    <xf numFmtId="49" fontId="8" fillId="10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20" fillId="9" borderId="7" xfId="0" applyFont="1" applyFill="1" applyBorder="1" applyAlignment="1" applyProtection="1">
      <protection locked="0"/>
    </xf>
    <xf numFmtId="0" fontId="11" fillId="0" borderId="5" xfId="0" applyFont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0" fillId="9" borderId="12" xfId="0" applyFont="1" applyFill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0" fillId="2" borderId="0" xfId="0" applyFill="1" applyProtection="1"/>
    <xf numFmtId="0" fontId="0" fillId="0" borderId="0" xfId="0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3" borderId="2" xfId="0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3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</xf>
    <xf numFmtId="0" fontId="6" fillId="10" borderId="4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11" borderId="4" xfId="0" applyFont="1" applyFill="1" applyBorder="1" applyAlignment="1" applyProtection="1">
      <alignment horizontal="center" vertical="center" wrapText="1"/>
    </xf>
    <xf numFmtId="0" fontId="19" fillId="4" borderId="4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6" fillId="7" borderId="3" xfId="0" applyFont="1" applyFill="1" applyBorder="1" applyAlignment="1" applyProtection="1">
      <alignment horizontal="center" vertical="center" wrapText="1"/>
    </xf>
    <xf numFmtId="164" fontId="16" fillId="4" borderId="3" xfId="0" applyNumberFormat="1" applyFont="1" applyFill="1" applyBorder="1" applyAlignment="1" applyProtection="1">
      <alignment horizontal="center" vertical="center"/>
    </xf>
    <xf numFmtId="164" fontId="4" fillId="4" borderId="3" xfId="0" applyNumberFormat="1" applyFont="1" applyFill="1" applyBorder="1" applyAlignment="1" applyProtection="1">
      <alignment horizontal="center" vertical="center"/>
    </xf>
    <xf numFmtId="165" fontId="4" fillId="5" borderId="6" xfId="0" applyNumberFormat="1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4" fillId="2" borderId="0" xfId="0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top" wrapText="1"/>
    </xf>
    <xf numFmtId="164" fontId="4" fillId="0" borderId="0" xfId="0" applyNumberFormat="1" applyFont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5" fillId="0" borderId="3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center"/>
    </xf>
    <xf numFmtId="1" fontId="5" fillId="0" borderId="3" xfId="0" applyNumberFormat="1" applyFont="1" applyBorder="1" applyAlignment="1" applyProtection="1">
      <alignment horizontal="center"/>
    </xf>
    <xf numFmtId="0" fontId="5" fillId="10" borderId="3" xfId="0" applyFont="1" applyFill="1" applyBorder="1" applyAlignment="1" applyProtection="1">
      <alignment horizontal="center"/>
    </xf>
    <xf numFmtId="165" fontId="5" fillId="4" borderId="3" xfId="0" applyNumberFormat="1" applyFont="1" applyFill="1" applyBorder="1" applyAlignment="1" applyProtection="1">
      <alignment horizontal="center"/>
    </xf>
    <xf numFmtId="3" fontId="4" fillId="12" borderId="3" xfId="0" applyNumberFormat="1" applyFont="1" applyFill="1" applyBorder="1" applyAlignment="1" applyProtection="1">
      <alignment horizontal="center"/>
    </xf>
    <xf numFmtId="0" fontId="5" fillId="6" borderId="3" xfId="0" applyFont="1" applyFill="1" applyBorder="1" applyAlignment="1" applyProtection="1">
      <alignment horizontal="center"/>
    </xf>
    <xf numFmtId="164" fontId="5" fillId="6" borderId="3" xfId="0" applyNumberFormat="1" applyFont="1" applyFill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0" xfId="0" applyAlignment="1" applyProtection="1">
      <alignment horizontal="center" vertical="center" wrapText="1"/>
    </xf>
    <xf numFmtId="0" fontId="20" fillId="0" borderId="0" xfId="0" applyFont="1" applyProtection="1"/>
    <xf numFmtId="0" fontId="20" fillId="8" borderId="7" xfId="0" applyNumberFormat="1" applyFont="1" applyFill="1" applyBorder="1" applyAlignment="1" applyProtection="1">
      <alignment horizontal="center"/>
    </xf>
    <xf numFmtId="0" fontId="20" fillId="9" borderId="12" xfId="0" applyFont="1" applyFill="1" applyBorder="1" applyAlignment="1" applyProtection="1">
      <alignment horizontal="center"/>
    </xf>
    <xf numFmtId="0" fontId="20" fillId="9" borderId="7" xfId="0" applyFont="1" applyFill="1" applyBorder="1" applyAlignment="1" applyProtection="1">
      <alignment horizontal="center"/>
    </xf>
    <xf numFmtId="0" fontId="20" fillId="9" borderId="0" xfId="0" applyFont="1" applyFill="1" applyAlignment="1" applyProtection="1">
      <alignment horizontal="center"/>
    </xf>
    <xf numFmtId="0" fontId="20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14" fontId="13" fillId="0" borderId="0" xfId="0" applyNumberFormat="1" applyFont="1" applyAlignment="1" applyProtection="1">
      <alignment horizontal="left" vertical="center"/>
    </xf>
    <xf numFmtId="14" fontId="14" fillId="0" borderId="0" xfId="1" applyNumberFormat="1" applyFont="1" applyBorder="1" applyAlignment="1" applyProtection="1">
      <alignment horizontal="left" vertical="center"/>
    </xf>
    <xf numFmtId="14" fontId="14" fillId="0" borderId="0" xfId="1" applyNumberFormat="1" applyFont="1" applyBorder="1" applyAlignment="1" applyProtection="1">
      <alignment horizontal="left" vertical="center"/>
    </xf>
    <xf numFmtId="0" fontId="18" fillId="0" borderId="0" xfId="0" applyFont="1" applyProtection="1"/>
    <xf numFmtId="0" fontId="20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center"/>
    </xf>
    <xf numFmtId="0" fontId="10" fillId="0" borderId="0" xfId="0" applyFont="1" applyProtection="1">
      <protection locked="0"/>
    </xf>
    <xf numFmtId="165" fontId="4" fillId="0" borderId="11" xfId="0" applyNumberFormat="1" applyFont="1" applyBorder="1" applyProtection="1">
      <protection hidden="1"/>
    </xf>
    <xf numFmtId="165" fontId="5" fillId="4" borderId="3" xfId="0" applyNumberFormat="1" applyFont="1" applyFill="1" applyBorder="1" applyAlignment="1" applyProtection="1">
      <alignment horizontal="center"/>
      <protection hidden="1"/>
    </xf>
    <xf numFmtId="165" fontId="17" fillId="0" borderId="3" xfId="0" applyNumberFormat="1" applyFont="1" applyBorder="1" applyProtection="1">
      <protection hidden="1"/>
    </xf>
    <xf numFmtId="164" fontId="5" fillId="6" borderId="3" xfId="0" applyNumberFormat="1" applyFont="1" applyFill="1" applyBorder="1" applyAlignment="1" applyProtection="1">
      <alignment horizontal="center"/>
      <protection locked="0" hidden="1"/>
    </xf>
    <xf numFmtId="164" fontId="7" fillId="6" borderId="3" xfId="0" applyNumberFormat="1" applyFont="1" applyFill="1" applyBorder="1" applyProtection="1">
      <protection locked="0" hidden="1"/>
    </xf>
    <xf numFmtId="165" fontId="8" fillId="4" borderId="3" xfId="0" applyNumberFormat="1" applyFont="1" applyFill="1" applyBorder="1" applyAlignment="1" applyProtection="1">
      <alignment horizontal="center"/>
      <protection hidden="1"/>
    </xf>
    <xf numFmtId="168" fontId="4" fillId="0" borderId="3" xfId="0" applyNumberFormat="1" applyFont="1" applyBorder="1" applyAlignment="1" applyProtection="1">
      <alignment horizontal="right"/>
      <protection hidden="1"/>
    </xf>
    <xf numFmtId="165" fontId="8" fillId="4" borderId="4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7" fontId="20" fillId="9" borderId="0" xfId="0" applyNumberFormat="1" applyFont="1" applyFill="1" applyProtection="1">
      <protection hidden="1"/>
    </xf>
    <xf numFmtId="0" fontId="0" fillId="0" borderId="7" xfId="0" applyBorder="1" applyAlignment="1" applyProtection="1">
      <alignment horizontal="center"/>
      <protection locked="0" hidden="1"/>
    </xf>
    <xf numFmtId="7" fontId="12" fillId="5" borderId="7" xfId="0" applyNumberFormat="1" applyFont="1" applyFill="1" applyBorder="1" applyAlignment="1" applyProtection="1">
      <alignment horizontal="right"/>
      <protection hidden="1"/>
    </xf>
    <xf numFmtId="7" fontId="12" fillId="5" borderId="13" xfId="0" applyNumberFormat="1" applyFont="1" applyFill="1" applyBorder="1" applyAlignment="1" applyProtection="1">
      <alignment horizontal="right"/>
      <protection hidden="1"/>
    </xf>
    <xf numFmtId="0" fontId="11" fillId="7" borderId="10" xfId="0" applyFont="1" applyFill="1" applyBorder="1" applyAlignment="1" applyProtection="1">
      <alignment horizontal="right"/>
      <protection locked="0" hidden="1"/>
    </xf>
    <xf numFmtId="0" fontId="10" fillId="7" borderId="0" xfId="0" applyFont="1" applyFill="1" applyBorder="1" applyAlignment="1" applyProtection="1">
      <alignment horizontal="right"/>
      <protection locked="0" hidden="1"/>
    </xf>
    <xf numFmtId="0" fontId="10" fillId="7" borderId="0" xfId="0" applyFont="1" applyFill="1" applyAlignment="1" applyProtection="1">
      <alignment horizontal="right"/>
      <protection locked="0" hidden="1"/>
    </xf>
    <xf numFmtId="0" fontId="0" fillId="0" borderId="0" xfId="0" applyAlignment="1" applyProtection="1">
      <alignment horizontal="center" vertical="center" wrapText="1"/>
      <protection hidden="1"/>
    </xf>
    <xf numFmtId="0" fontId="20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2" fillId="0" borderId="0" xfId="0" applyFont="1" applyProtection="1">
      <protection hidden="1"/>
    </xf>
    <xf numFmtId="0" fontId="2" fillId="0" borderId="0" xfId="0" applyFont="1" applyProtection="1">
      <protection locked="0" hidden="1"/>
    </xf>
    <xf numFmtId="0" fontId="0" fillId="0" borderId="0" xfId="0" applyAlignment="1" applyProtection="1">
      <alignment horizontal="center"/>
      <protection locked="0" hidden="1"/>
    </xf>
    <xf numFmtId="0" fontId="4" fillId="0" borderId="0" xfId="0" applyFont="1" applyProtection="1">
      <protection hidden="1"/>
    </xf>
    <xf numFmtId="0" fontId="4" fillId="0" borderId="0" xfId="0" applyFont="1" applyProtection="1">
      <protection locked="0" hidden="1"/>
    </xf>
    <xf numFmtId="0" fontId="20" fillId="0" borderId="0" xfId="0" applyFont="1" applyBorder="1" applyProtection="1">
      <protection hidden="1"/>
    </xf>
    <xf numFmtId="0" fontId="20" fillId="8" borderId="0" xfId="0" applyNumberFormat="1" applyFont="1" applyFill="1" applyBorder="1" applyAlignment="1" applyProtection="1">
      <alignment horizontal="center"/>
      <protection hidden="1"/>
    </xf>
    <xf numFmtId="0" fontId="20" fillId="9" borderId="0" xfId="0" applyFont="1" applyFill="1" applyBorder="1" applyProtection="1">
      <protection hidden="1"/>
    </xf>
    <xf numFmtId="3" fontId="20" fillId="8" borderId="0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Border="1" applyProtection="1">
      <protection locked="0" hidden="1"/>
    </xf>
    <xf numFmtId="167" fontId="0" fillId="0" borderId="0" xfId="0" applyNumberFormat="1" applyProtection="1">
      <protection hidden="1"/>
    </xf>
  </cellXfs>
  <cellStyles count="3">
    <cellStyle name="Excel Built-in Normal" xfId="2" xr:uid="{00000000-0005-0000-0000-000000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E59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0</xdr:row>
      <xdr:rowOff>92152</xdr:rowOff>
    </xdr:from>
    <xdr:to>
      <xdr:col>15</xdr:col>
      <xdr:colOff>606641</xdr:colOff>
      <xdr:row>9</xdr:row>
      <xdr:rowOff>53851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90B2376-D6A2-B782-609E-1DF28235E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400" y="92152"/>
          <a:ext cx="1980781" cy="2224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hrcavskyvlk.eu" TargetMode="External"/><Relationship Id="rId1" Type="http://schemas.openxmlformats.org/officeDocument/2006/relationships/hyperlink" Target="mailto:jozo.king.kr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C84"/>
  <sheetViews>
    <sheetView showGridLines="0" tabSelected="1" zoomScale="75" zoomScaleNormal="75" workbookViewId="0">
      <selection activeCell="B17" sqref="B17"/>
    </sheetView>
  </sheetViews>
  <sheetFormatPr defaultColWidth="8.6640625" defaultRowHeight="13.2" x14ac:dyDescent="0.25"/>
  <cols>
    <col min="1" max="1" width="3.44140625" style="14" customWidth="1"/>
    <col min="2" max="2" width="14.44140625" style="14" customWidth="1"/>
    <col min="3" max="3" width="12.33203125" style="14" customWidth="1"/>
    <col min="4" max="4" width="13" style="14" customWidth="1"/>
    <col min="5" max="5" width="11.88671875" style="14" customWidth="1"/>
    <col min="6" max="6" width="11.5546875" style="14" bestFit="1" customWidth="1"/>
    <col min="7" max="7" width="14.5546875" style="14" bestFit="1" customWidth="1"/>
    <col min="8" max="8" width="11.5546875" style="14" bestFit="1" customWidth="1"/>
    <col min="9" max="9" width="14.5546875" style="14" bestFit="1" customWidth="1"/>
    <col min="10" max="10" width="11.5546875" style="14" bestFit="1" customWidth="1"/>
    <col min="11" max="11" width="14.5546875" style="14" bestFit="1" customWidth="1"/>
    <col min="12" max="14" width="13.44140625" style="14" bestFit="1" customWidth="1"/>
    <col min="15" max="15" width="15" style="14" customWidth="1"/>
    <col min="16" max="16" width="14.6640625" style="14" customWidth="1"/>
    <col min="17" max="17" width="5.33203125" style="14" customWidth="1"/>
    <col min="18" max="25" width="7.109375" style="14" customWidth="1"/>
    <col min="26" max="16384" width="8.6640625" style="14"/>
  </cols>
  <sheetData>
    <row r="1" spans="1:211" ht="27.6" x14ac:dyDescent="0.65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105"/>
      <c r="S1" s="105"/>
      <c r="T1" s="105"/>
      <c r="U1" s="105"/>
      <c r="V1" s="105"/>
      <c r="W1" s="105"/>
      <c r="X1" s="105"/>
      <c r="Y1" s="105"/>
      <c r="Z1" s="105"/>
      <c r="AA1" s="106"/>
      <c r="AB1" s="106"/>
      <c r="AC1" s="106"/>
      <c r="AD1" s="106"/>
    </row>
    <row r="2" spans="1:211" ht="22.8" customHeight="1" x14ac:dyDescent="0.45">
      <c r="A2" s="34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2"/>
      <c r="R2" s="105"/>
      <c r="S2" s="105"/>
      <c r="T2" s="105"/>
      <c r="U2" s="105"/>
      <c r="V2" s="105"/>
      <c r="W2" s="105"/>
      <c r="X2" s="105"/>
      <c r="Y2" s="105"/>
      <c r="Z2" s="105"/>
      <c r="AA2" s="106"/>
      <c r="AB2" s="106"/>
      <c r="AC2" s="106"/>
      <c r="AD2" s="106"/>
    </row>
    <row r="3" spans="1:211" s="15" customFormat="1" ht="22.8" customHeight="1" x14ac:dyDescent="0.45">
      <c r="A3" s="34" t="s">
        <v>42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2"/>
      <c r="R3" s="107"/>
      <c r="S3" s="107"/>
      <c r="T3" s="107"/>
      <c r="U3" s="107"/>
      <c r="V3" s="107"/>
      <c r="W3" s="107"/>
      <c r="X3" s="107"/>
      <c r="Y3" s="107"/>
      <c r="Z3" s="107"/>
      <c r="AA3" s="108"/>
      <c r="AB3" s="108"/>
      <c r="AC3" s="108"/>
      <c r="AD3" s="108"/>
    </row>
    <row r="4" spans="1:211" s="15" customFormat="1" ht="22.8" customHeight="1" x14ac:dyDescent="0.45">
      <c r="A4" s="35" t="s">
        <v>61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2"/>
      <c r="R4" s="107"/>
      <c r="S4" s="107"/>
      <c r="T4" s="107"/>
      <c r="U4" s="107"/>
      <c r="V4" s="107"/>
      <c r="W4" s="107"/>
      <c r="X4" s="107"/>
      <c r="Y4" s="107"/>
      <c r="Z4" s="107"/>
      <c r="AA4" s="108"/>
      <c r="AB4" s="108"/>
      <c r="AC4" s="108"/>
      <c r="AD4" s="108"/>
    </row>
    <row r="5" spans="1:211" s="15" customFormat="1" ht="27.6" x14ac:dyDescent="0.65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  <c r="R5" s="107"/>
      <c r="S5" s="107"/>
      <c r="T5" s="107"/>
      <c r="U5" s="107"/>
      <c r="V5" s="107"/>
      <c r="W5" s="107"/>
      <c r="X5" s="107"/>
      <c r="Y5" s="107"/>
      <c r="Z5" s="107"/>
      <c r="AA5" s="108"/>
      <c r="AB5" s="108"/>
      <c r="AC5" s="108"/>
      <c r="AD5" s="108"/>
    </row>
    <row r="6" spans="1:211" ht="9" customHeight="1" thickBo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  <c r="M6" s="37"/>
      <c r="N6" s="37"/>
      <c r="O6" s="37"/>
      <c r="P6" s="33"/>
      <c r="Q6" s="32"/>
      <c r="R6" s="105"/>
      <c r="S6" s="105"/>
      <c r="T6" s="105"/>
      <c r="U6" s="105"/>
      <c r="V6" s="105"/>
      <c r="W6" s="105"/>
      <c r="X6" s="105"/>
      <c r="Y6" s="105"/>
      <c r="Z6" s="105"/>
      <c r="AA6" s="106"/>
      <c r="AB6" s="106"/>
      <c r="AC6" s="106"/>
      <c r="AD6" s="106"/>
    </row>
    <row r="7" spans="1:211" ht="19.5" customHeight="1" thickBot="1" x14ac:dyDescent="0.3">
      <c r="A7" s="38" t="s">
        <v>1</v>
      </c>
      <c r="B7" s="38"/>
      <c r="C7" s="38"/>
      <c r="D7" s="39"/>
      <c r="E7" s="39"/>
      <c r="F7" s="39"/>
      <c r="G7" s="39"/>
      <c r="H7" s="39"/>
      <c r="I7" s="39"/>
      <c r="J7" s="39"/>
      <c r="K7" s="39"/>
      <c r="L7" s="33"/>
      <c r="M7" s="33"/>
      <c r="N7" s="33"/>
      <c r="O7" s="33"/>
      <c r="P7" s="33"/>
      <c r="Q7" s="32"/>
      <c r="R7" s="105"/>
      <c r="S7" s="105"/>
      <c r="T7" s="105"/>
      <c r="U7" s="105"/>
      <c r="V7" s="105"/>
      <c r="W7" s="105"/>
      <c r="X7" s="105"/>
      <c r="Y7" s="105"/>
      <c r="Z7" s="105"/>
      <c r="AA7" s="106"/>
      <c r="AB7" s="106"/>
      <c r="AC7" s="106"/>
      <c r="AD7" s="106"/>
    </row>
    <row r="8" spans="1:21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  <c r="M8" s="37"/>
      <c r="N8" s="37"/>
      <c r="O8" s="37"/>
      <c r="P8" s="33"/>
      <c r="Q8" s="32"/>
      <c r="R8" s="105"/>
      <c r="S8" s="105"/>
      <c r="T8" s="105"/>
      <c r="U8" s="105"/>
      <c r="V8" s="105"/>
      <c r="W8" s="105"/>
      <c r="X8" s="105"/>
      <c r="Y8" s="105"/>
      <c r="Z8" s="105"/>
      <c r="AA8" s="106"/>
      <c r="AB8" s="106"/>
      <c r="AC8" s="106"/>
      <c r="AD8" s="106"/>
    </row>
    <row r="9" spans="1:211" x14ac:dyDescent="0.25">
      <c r="A9" s="40" t="s">
        <v>43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1"/>
      <c r="M9" s="41"/>
      <c r="N9" s="41"/>
      <c r="O9" s="41"/>
      <c r="P9" s="37"/>
      <c r="Q9" s="32"/>
      <c r="R9" s="95"/>
      <c r="S9" s="95"/>
      <c r="T9" s="95"/>
      <c r="U9" s="95"/>
      <c r="V9" s="95"/>
      <c r="W9" s="95"/>
      <c r="X9" s="95"/>
      <c r="Y9" s="95"/>
      <c r="Z9" s="95"/>
      <c r="AA9" s="109"/>
      <c r="AB9" s="109"/>
      <c r="AC9" s="109"/>
      <c r="AD9" s="109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</row>
    <row r="10" spans="1:211" ht="5.4" customHeight="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3"/>
      <c r="N10" s="43"/>
      <c r="O10" s="43"/>
      <c r="P10" s="37"/>
      <c r="Q10" s="32"/>
      <c r="R10" s="95"/>
      <c r="S10" s="95"/>
      <c r="T10" s="95"/>
      <c r="U10" s="95"/>
      <c r="V10" s="95"/>
      <c r="W10" s="95"/>
      <c r="X10" s="95"/>
      <c r="Y10" s="95"/>
      <c r="Z10" s="95"/>
      <c r="AA10" s="109"/>
      <c r="AB10" s="109"/>
      <c r="AC10" s="109"/>
      <c r="AD10" s="109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</row>
    <row r="11" spans="1:211" ht="5.25" customHeight="1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37"/>
      <c r="Q11" s="32"/>
      <c r="R11" s="95"/>
      <c r="S11" s="95"/>
      <c r="T11" s="95"/>
      <c r="U11" s="95"/>
      <c r="V11" s="95"/>
      <c r="W11" s="95"/>
      <c r="X11" s="95"/>
      <c r="Y11" s="95"/>
      <c r="Z11" s="95"/>
      <c r="AA11" s="109"/>
      <c r="AB11" s="109"/>
      <c r="AC11" s="109"/>
      <c r="AD11" s="109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</row>
    <row r="12" spans="1:211" ht="51" customHeight="1" x14ac:dyDescent="0.25">
      <c r="A12" s="44"/>
      <c r="B12" s="45" t="s">
        <v>2</v>
      </c>
      <c r="C12" s="45" t="s">
        <v>3</v>
      </c>
      <c r="D12" s="46" t="s">
        <v>20</v>
      </c>
      <c r="E12" s="45" t="s">
        <v>4</v>
      </c>
      <c r="F12" s="47" t="s">
        <v>45</v>
      </c>
      <c r="G12" s="48" t="s">
        <v>57</v>
      </c>
      <c r="H12" s="47" t="s">
        <v>46</v>
      </c>
      <c r="I12" s="48" t="s">
        <v>58</v>
      </c>
      <c r="J12" s="47" t="s">
        <v>60</v>
      </c>
      <c r="K12" s="48" t="s">
        <v>59</v>
      </c>
      <c r="L12" s="49" t="s">
        <v>50</v>
      </c>
      <c r="M12" s="49" t="s">
        <v>51</v>
      </c>
      <c r="N12" s="49" t="s">
        <v>52</v>
      </c>
      <c r="O12" s="50" t="s">
        <v>49</v>
      </c>
      <c r="P12" s="51" t="s">
        <v>5</v>
      </c>
      <c r="Q12" s="32"/>
      <c r="R12" s="105"/>
      <c r="S12" s="105"/>
      <c r="T12" s="105"/>
      <c r="U12" s="105"/>
      <c r="V12" s="105"/>
      <c r="W12" s="105"/>
      <c r="X12" s="105"/>
      <c r="Y12" s="105"/>
      <c r="Z12" s="105"/>
      <c r="AA12" s="106"/>
      <c r="AB12" s="106"/>
      <c r="AC12" s="106"/>
      <c r="AD12" s="106"/>
    </row>
    <row r="13" spans="1:211" s="17" customFormat="1" ht="29.4" customHeight="1" x14ac:dyDescent="0.25">
      <c r="A13" s="52"/>
      <c r="B13" s="53" t="s">
        <v>21</v>
      </c>
      <c r="C13" s="53" t="s">
        <v>21</v>
      </c>
      <c r="D13" s="53" t="s">
        <v>21</v>
      </c>
      <c r="E13" s="53" t="s">
        <v>21</v>
      </c>
      <c r="F13" s="53" t="s">
        <v>22</v>
      </c>
      <c r="G13" s="54" t="s">
        <v>38</v>
      </c>
      <c r="H13" s="53" t="s">
        <v>22</v>
      </c>
      <c r="I13" s="54" t="s">
        <v>38</v>
      </c>
      <c r="J13" s="53" t="s">
        <v>22</v>
      </c>
      <c r="K13" s="55" t="s">
        <v>38</v>
      </c>
      <c r="L13" s="53" t="s">
        <v>22</v>
      </c>
      <c r="M13" s="53" t="s">
        <v>22</v>
      </c>
      <c r="N13" s="53" t="s">
        <v>22</v>
      </c>
      <c r="O13" s="54" t="s">
        <v>38</v>
      </c>
      <c r="P13" s="56" t="s">
        <v>6</v>
      </c>
      <c r="Q13" s="32"/>
      <c r="R13" s="110"/>
      <c r="S13" s="110"/>
      <c r="T13" s="110"/>
      <c r="U13" s="110"/>
      <c r="V13" s="110"/>
      <c r="W13" s="110"/>
      <c r="X13" s="110"/>
      <c r="Y13" s="110"/>
      <c r="Z13" s="110"/>
      <c r="AA13" s="111"/>
      <c r="AB13" s="111"/>
      <c r="AC13" s="111"/>
      <c r="AD13" s="111"/>
    </row>
    <row r="14" spans="1:211" s="17" customFormat="1" ht="13.5" customHeight="1" x14ac:dyDescent="0.25">
      <c r="A14" s="58" t="s">
        <v>7</v>
      </c>
      <c r="B14" s="58"/>
      <c r="C14" s="58"/>
      <c r="D14" s="58"/>
      <c r="E14" s="58"/>
      <c r="F14" s="59"/>
      <c r="G14" s="60"/>
      <c r="H14" s="59"/>
      <c r="I14" s="60"/>
      <c r="J14" s="59"/>
      <c r="K14" s="60"/>
      <c r="L14" s="60"/>
      <c r="M14" s="60"/>
      <c r="N14" s="60"/>
      <c r="O14" s="60"/>
      <c r="P14" s="57"/>
      <c r="Q14" s="32"/>
      <c r="R14" s="110"/>
      <c r="S14" s="110"/>
      <c r="T14" s="110"/>
      <c r="U14" s="110"/>
      <c r="V14" s="110"/>
      <c r="W14" s="110"/>
      <c r="X14" s="110"/>
      <c r="Y14" s="110"/>
      <c r="Z14" s="110"/>
      <c r="AA14" s="111"/>
      <c r="AB14" s="111"/>
      <c r="AC14" s="111"/>
      <c r="AD14" s="111"/>
    </row>
    <row r="15" spans="1:211" x14ac:dyDescent="0.25">
      <c r="A15" s="61">
        <v>0</v>
      </c>
      <c r="B15" s="62" t="s">
        <v>8</v>
      </c>
      <c r="C15" s="62" t="s">
        <v>9</v>
      </c>
      <c r="D15" s="63" t="s">
        <v>10</v>
      </c>
      <c r="E15" s="64">
        <v>8576</v>
      </c>
      <c r="F15" s="65" t="s">
        <v>11</v>
      </c>
      <c r="G15" s="66">
        <v>250</v>
      </c>
      <c r="H15" s="65" t="s">
        <v>11</v>
      </c>
      <c r="I15" s="66">
        <v>250</v>
      </c>
      <c r="J15" s="65" t="s">
        <v>11</v>
      </c>
      <c r="K15" s="66">
        <v>250</v>
      </c>
      <c r="L15" s="67"/>
      <c r="M15" s="67" t="s">
        <v>53</v>
      </c>
      <c r="N15" s="67" t="s">
        <v>53</v>
      </c>
      <c r="O15" s="88">
        <v>200</v>
      </c>
      <c r="P15" s="89">
        <f>G15+I15+K15+O15</f>
        <v>950</v>
      </c>
      <c r="Q15" s="32"/>
      <c r="R15" s="105"/>
      <c r="S15" s="105"/>
      <c r="T15" s="105"/>
      <c r="U15" s="105"/>
      <c r="V15" s="105"/>
      <c r="W15" s="105"/>
      <c r="X15" s="105"/>
      <c r="Y15" s="105"/>
      <c r="Z15" s="105"/>
      <c r="AA15" s="106"/>
      <c r="AB15" s="106"/>
      <c r="AC15" s="106"/>
      <c r="AD15" s="106"/>
    </row>
    <row r="16" spans="1:211" ht="12.75" customHeight="1" x14ac:dyDescent="0.25">
      <c r="A16" s="58" t="s">
        <v>12</v>
      </c>
      <c r="B16" s="58"/>
      <c r="C16" s="58"/>
      <c r="D16" s="58"/>
      <c r="E16" s="58"/>
      <c r="F16" s="68"/>
      <c r="G16" s="69"/>
      <c r="H16" s="68"/>
      <c r="I16" s="69"/>
      <c r="J16" s="68"/>
      <c r="K16" s="69"/>
      <c r="L16" s="69"/>
      <c r="M16" s="69"/>
      <c r="N16" s="69"/>
      <c r="O16" s="90"/>
      <c r="P16" s="91"/>
      <c r="Q16" s="32"/>
      <c r="R16" s="112" t="s">
        <v>62</v>
      </c>
      <c r="S16" s="112" t="s">
        <v>63</v>
      </c>
      <c r="T16" s="112" t="s">
        <v>64</v>
      </c>
      <c r="U16" s="112" t="s">
        <v>65</v>
      </c>
      <c r="V16" s="112" t="s">
        <v>66</v>
      </c>
      <c r="W16" s="112" t="s">
        <v>67</v>
      </c>
      <c r="X16" s="112" t="s">
        <v>68</v>
      </c>
      <c r="Y16" s="112" t="s">
        <v>69</v>
      </c>
      <c r="Z16" s="112"/>
      <c r="AA16" s="106"/>
      <c r="AB16" s="106"/>
      <c r="AC16" s="106"/>
      <c r="AD16" s="106"/>
    </row>
    <row r="17" spans="1:30" x14ac:dyDescent="0.25">
      <c r="A17" s="18">
        <v>1</v>
      </c>
      <c r="B17" s="1"/>
      <c r="C17" s="1"/>
      <c r="D17" s="2"/>
      <c r="E17" s="3"/>
      <c r="F17" s="11"/>
      <c r="G17" s="92" t="str">
        <f t="shared" ref="G17:G33" si="0">IF(ISBLANK(F17), " ", "250 CZK")</f>
        <v xml:space="preserve"> </v>
      </c>
      <c r="H17" s="11"/>
      <c r="I17" s="92" t="str">
        <f t="shared" ref="I17:I33" si="1">IF(ISBLANK(H17), " ", "250 CZK")</f>
        <v xml:space="preserve"> </v>
      </c>
      <c r="J17" s="11"/>
      <c r="K17" s="92" t="str">
        <f>IF(ISBLANK(J17), " ", "250 CZK")</f>
        <v xml:space="preserve"> </v>
      </c>
      <c r="L17" s="11"/>
      <c r="M17" s="11"/>
      <c r="N17" s="11"/>
      <c r="O17" s="92" t="str">
        <f>W17</f>
        <v xml:space="preserve"> </v>
      </c>
      <c r="P17" s="93" t="str">
        <f>Y17</f>
        <v xml:space="preserve"> </v>
      </c>
      <c r="Q17" s="32"/>
      <c r="R17" s="113">
        <f>COUNTIF(L17:N17,"=a")</f>
        <v>0</v>
      </c>
      <c r="S17" s="113">
        <f>COUNTIF(L17:N17,"=b")</f>
        <v>0</v>
      </c>
      <c r="T17" s="113">
        <f>COUNTIF(G17:K17,"=250 CZK")</f>
        <v>0</v>
      </c>
      <c r="U17" s="114">
        <f>250*T17</f>
        <v>0</v>
      </c>
      <c r="V17" s="112">
        <f t="shared" ref="V17:V33" si="2">(R17*100)+(S17*80)</f>
        <v>0</v>
      </c>
      <c r="W17" s="115" t="str">
        <f>IF(V17=0, " ", (R17*100)+(S17*80))</f>
        <v xml:space="preserve"> </v>
      </c>
      <c r="X17" s="115">
        <f>U17+V17</f>
        <v>0</v>
      </c>
      <c r="Y17" s="115" t="str">
        <f>IF(X17=0, " ",X17)</f>
        <v xml:space="preserve"> </v>
      </c>
      <c r="Z17" s="116"/>
      <c r="AA17" s="106"/>
      <c r="AB17" s="106"/>
      <c r="AC17" s="106"/>
      <c r="AD17" s="106"/>
    </row>
    <row r="18" spans="1:30" x14ac:dyDescent="0.25">
      <c r="A18" s="18">
        <v>2</v>
      </c>
      <c r="B18" s="4"/>
      <c r="C18" s="4"/>
      <c r="D18" s="5"/>
      <c r="E18" s="6"/>
      <c r="F18" s="11"/>
      <c r="G18" s="92" t="str">
        <f t="shared" si="0"/>
        <v xml:space="preserve"> </v>
      </c>
      <c r="H18" s="11"/>
      <c r="I18" s="92" t="str">
        <f t="shared" si="1"/>
        <v xml:space="preserve"> </v>
      </c>
      <c r="J18" s="11"/>
      <c r="K18" s="92" t="str">
        <f t="shared" ref="K18:K33" si="3">IF(ISBLANK(J18), " ", "250 CZK")</f>
        <v xml:space="preserve"> </v>
      </c>
      <c r="L18" s="11"/>
      <c r="M18" s="11"/>
      <c r="N18" s="11"/>
      <c r="O18" s="92" t="str">
        <f t="shared" ref="O18:O32" si="4">W18</f>
        <v xml:space="preserve"> </v>
      </c>
      <c r="P18" s="93" t="str">
        <f t="shared" ref="P18:P33" si="5">Y18</f>
        <v xml:space="preserve"> </v>
      </c>
      <c r="Q18" s="32"/>
      <c r="R18" s="113">
        <f t="shared" ref="R18:R33" si="6">COUNTIF(L18:N18,"=a")</f>
        <v>0</v>
      </c>
      <c r="S18" s="113">
        <f t="shared" ref="S18:S33" si="7">COUNTIF(L18:N18,"=b")</f>
        <v>0</v>
      </c>
      <c r="T18" s="113">
        <f t="shared" ref="T18:T33" si="8">COUNTIF(G18:K18,"=250 CZK")</f>
        <v>0</v>
      </c>
      <c r="U18" s="114">
        <f t="shared" ref="U18:U33" si="9">250*T18</f>
        <v>0</v>
      </c>
      <c r="V18" s="112">
        <f t="shared" si="2"/>
        <v>0</v>
      </c>
      <c r="W18" s="115" t="str">
        <f t="shared" ref="W18:W33" si="10">IF(V18=0, " ", (R18*100)+(S18*80))</f>
        <v xml:space="preserve"> </v>
      </c>
      <c r="X18" s="115">
        <f t="shared" ref="X18:X33" si="11">U18+V18</f>
        <v>0</v>
      </c>
      <c r="Y18" s="115" t="str">
        <f t="shared" ref="Y18:Y33" si="12">IF(X18=0, " ",X18)</f>
        <v xml:space="preserve"> </v>
      </c>
      <c r="Z18" s="116"/>
      <c r="AA18" s="106"/>
      <c r="AB18" s="106"/>
      <c r="AC18" s="106"/>
      <c r="AD18" s="106"/>
    </row>
    <row r="19" spans="1:30" x14ac:dyDescent="0.25">
      <c r="A19" s="18">
        <v>3</v>
      </c>
      <c r="B19" s="1"/>
      <c r="C19" s="1"/>
      <c r="D19" s="2"/>
      <c r="E19" s="3"/>
      <c r="F19" s="11"/>
      <c r="G19" s="92" t="str">
        <f t="shared" si="0"/>
        <v xml:space="preserve"> </v>
      </c>
      <c r="H19" s="11"/>
      <c r="I19" s="92" t="str">
        <f t="shared" si="1"/>
        <v xml:space="preserve"> </v>
      </c>
      <c r="J19" s="11"/>
      <c r="K19" s="92" t="str">
        <f>IF(ISBLANK(J19), " ", "250 CZK")</f>
        <v xml:space="preserve"> </v>
      </c>
      <c r="L19" s="11"/>
      <c r="M19" s="11"/>
      <c r="N19" s="11"/>
      <c r="O19" s="92" t="str">
        <f t="shared" si="4"/>
        <v xml:space="preserve"> </v>
      </c>
      <c r="P19" s="93" t="str">
        <f t="shared" si="5"/>
        <v xml:space="preserve"> </v>
      </c>
      <c r="Q19" s="32"/>
      <c r="R19" s="113">
        <f t="shared" si="6"/>
        <v>0</v>
      </c>
      <c r="S19" s="113">
        <f t="shared" si="7"/>
        <v>0</v>
      </c>
      <c r="T19" s="113">
        <f t="shared" si="8"/>
        <v>0</v>
      </c>
      <c r="U19" s="114">
        <f t="shared" si="9"/>
        <v>0</v>
      </c>
      <c r="V19" s="112">
        <f t="shared" si="2"/>
        <v>0</v>
      </c>
      <c r="W19" s="115" t="str">
        <f t="shared" si="10"/>
        <v xml:space="preserve"> </v>
      </c>
      <c r="X19" s="115">
        <f t="shared" si="11"/>
        <v>0</v>
      </c>
      <c r="Y19" s="115" t="str">
        <f t="shared" si="12"/>
        <v xml:space="preserve"> </v>
      </c>
      <c r="Z19" s="116"/>
      <c r="AA19" s="106"/>
      <c r="AB19" s="106"/>
      <c r="AC19" s="106"/>
      <c r="AD19" s="106"/>
    </row>
    <row r="20" spans="1:30" x14ac:dyDescent="0.25">
      <c r="A20" s="18">
        <v>4</v>
      </c>
      <c r="B20" s="1"/>
      <c r="C20" s="1"/>
      <c r="D20" s="2"/>
      <c r="E20" s="3"/>
      <c r="F20" s="11"/>
      <c r="G20" s="92" t="str">
        <f t="shared" si="0"/>
        <v xml:space="preserve"> </v>
      </c>
      <c r="H20" s="11"/>
      <c r="I20" s="92" t="str">
        <f t="shared" si="1"/>
        <v xml:space="preserve"> </v>
      </c>
      <c r="J20" s="11"/>
      <c r="K20" s="92" t="str">
        <f t="shared" si="3"/>
        <v xml:space="preserve"> </v>
      </c>
      <c r="L20" s="11"/>
      <c r="M20" s="11"/>
      <c r="N20" s="11"/>
      <c r="O20" s="92" t="str">
        <f t="shared" si="4"/>
        <v xml:space="preserve"> </v>
      </c>
      <c r="P20" s="93" t="str">
        <f t="shared" si="5"/>
        <v xml:space="preserve"> </v>
      </c>
      <c r="Q20" s="32"/>
      <c r="R20" s="113">
        <f t="shared" si="6"/>
        <v>0</v>
      </c>
      <c r="S20" s="113">
        <f t="shared" si="7"/>
        <v>0</v>
      </c>
      <c r="T20" s="113">
        <f t="shared" si="8"/>
        <v>0</v>
      </c>
      <c r="U20" s="114">
        <f t="shared" si="9"/>
        <v>0</v>
      </c>
      <c r="V20" s="112">
        <f t="shared" si="2"/>
        <v>0</v>
      </c>
      <c r="W20" s="115" t="str">
        <f t="shared" si="10"/>
        <v xml:space="preserve"> </v>
      </c>
      <c r="X20" s="115">
        <f t="shared" si="11"/>
        <v>0</v>
      </c>
      <c r="Y20" s="115" t="str">
        <f t="shared" si="12"/>
        <v xml:space="preserve"> </v>
      </c>
      <c r="Z20" s="116"/>
      <c r="AA20" s="106"/>
      <c r="AB20" s="106"/>
      <c r="AC20" s="106"/>
      <c r="AD20" s="106"/>
    </row>
    <row r="21" spans="1:30" x14ac:dyDescent="0.25">
      <c r="A21" s="18">
        <v>5</v>
      </c>
      <c r="B21" s="1"/>
      <c r="C21" s="1"/>
      <c r="D21" s="2"/>
      <c r="E21" s="3"/>
      <c r="F21" s="11"/>
      <c r="G21" s="92" t="str">
        <f t="shared" si="0"/>
        <v xml:space="preserve"> </v>
      </c>
      <c r="H21" s="11"/>
      <c r="I21" s="92" t="str">
        <f t="shared" si="1"/>
        <v xml:space="preserve"> </v>
      </c>
      <c r="J21" s="11"/>
      <c r="K21" s="92" t="str">
        <f t="shared" si="3"/>
        <v xml:space="preserve"> </v>
      </c>
      <c r="L21" s="11"/>
      <c r="M21" s="11"/>
      <c r="N21" s="11"/>
      <c r="O21" s="92" t="str">
        <f t="shared" si="4"/>
        <v xml:space="preserve"> </v>
      </c>
      <c r="P21" s="93" t="str">
        <f t="shared" si="5"/>
        <v xml:space="preserve"> </v>
      </c>
      <c r="Q21" s="32"/>
      <c r="R21" s="113">
        <f t="shared" si="6"/>
        <v>0</v>
      </c>
      <c r="S21" s="113">
        <f t="shared" si="7"/>
        <v>0</v>
      </c>
      <c r="T21" s="113">
        <f t="shared" si="8"/>
        <v>0</v>
      </c>
      <c r="U21" s="114">
        <f t="shared" si="9"/>
        <v>0</v>
      </c>
      <c r="V21" s="112">
        <f t="shared" si="2"/>
        <v>0</v>
      </c>
      <c r="W21" s="115" t="str">
        <f t="shared" si="10"/>
        <v xml:space="preserve"> </v>
      </c>
      <c r="X21" s="115">
        <f t="shared" si="11"/>
        <v>0</v>
      </c>
      <c r="Y21" s="115" t="str">
        <f t="shared" si="12"/>
        <v xml:space="preserve"> </v>
      </c>
      <c r="Z21" s="116"/>
      <c r="AA21" s="106"/>
      <c r="AB21" s="106"/>
      <c r="AC21" s="106"/>
      <c r="AD21" s="106"/>
    </row>
    <row r="22" spans="1:30" x14ac:dyDescent="0.25">
      <c r="A22" s="18">
        <v>6</v>
      </c>
      <c r="B22" s="1"/>
      <c r="C22" s="1"/>
      <c r="D22" s="2"/>
      <c r="E22" s="3"/>
      <c r="F22" s="11"/>
      <c r="G22" s="92" t="str">
        <f t="shared" si="0"/>
        <v xml:space="preserve"> </v>
      </c>
      <c r="H22" s="11"/>
      <c r="I22" s="92" t="str">
        <f t="shared" si="1"/>
        <v xml:space="preserve"> </v>
      </c>
      <c r="J22" s="11"/>
      <c r="K22" s="92" t="str">
        <f t="shared" si="3"/>
        <v xml:space="preserve"> </v>
      </c>
      <c r="L22" s="11"/>
      <c r="M22" s="11"/>
      <c r="N22" s="11"/>
      <c r="O22" s="92" t="str">
        <f t="shared" si="4"/>
        <v xml:space="preserve"> </v>
      </c>
      <c r="P22" s="93" t="str">
        <f t="shared" si="5"/>
        <v xml:space="preserve"> </v>
      </c>
      <c r="Q22" s="32"/>
      <c r="R22" s="113">
        <f t="shared" si="6"/>
        <v>0</v>
      </c>
      <c r="S22" s="113">
        <f t="shared" si="7"/>
        <v>0</v>
      </c>
      <c r="T22" s="113">
        <f t="shared" si="8"/>
        <v>0</v>
      </c>
      <c r="U22" s="114">
        <f t="shared" si="9"/>
        <v>0</v>
      </c>
      <c r="V22" s="112">
        <f t="shared" si="2"/>
        <v>0</v>
      </c>
      <c r="W22" s="115" t="str">
        <f t="shared" si="10"/>
        <v xml:space="preserve"> </v>
      </c>
      <c r="X22" s="115">
        <f t="shared" si="11"/>
        <v>0</v>
      </c>
      <c r="Y22" s="115" t="str">
        <f t="shared" si="12"/>
        <v xml:space="preserve"> </v>
      </c>
      <c r="Z22" s="116"/>
      <c r="AA22" s="106"/>
      <c r="AB22" s="106"/>
      <c r="AC22" s="106"/>
      <c r="AD22" s="106"/>
    </row>
    <row r="23" spans="1:30" x14ac:dyDescent="0.25">
      <c r="A23" s="18">
        <v>7</v>
      </c>
      <c r="B23" s="1"/>
      <c r="C23" s="1"/>
      <c r="D23" s="2"/>
      <c r="E23" s="3"/>
      <c r="F23" s="11"/>
      <c r="G23" s="92" t="str">
        <f t="shared" si="0"/>
        <v xml:space="preserve"> </v>
      </c>
      <c r="H23" s="11"/>
      <c r="I23" s="92" t="str">
        <f t="shared" si="1"/>
        <v xml:space="preserve"> </v>
      </c>
      <c r="J23" s="11"/>
      <c r="K23" s="92" t="str">
        <f t="shared" si="3"/>
        <v xml:space="preserve"> </v>
      </c>
      <c r="L23" s="11"/>
      <c r="M23" s="11"/>
      <c r="N23" s="11"/>
      <c r="O23" s="92" t="str">
        <f t="shared" si="4"/>
        <v xml:space="preserve"> </v>
      </c>
      <c r="P23" s="93" t="str">
        <f t="shared" si="5"/>
        <v xml:space="preserve"> </v>
      </c>
      <c r="Q23" s="32"/>
      <c r="R23" s="113">
        <f t="shared" si="6"/>
        <v>0</v>
      </c>
      <c r="S23" s="113">
        <f t="shared" si="7"/>
        <v>0</v>
      </c>
      <c r="T23" s="113">
        <f t="shared" si="8"/>
        <v>0</v>
      </c>
      <c r="U23" s="114">
        <f t="shared" si="9"/>
        <v>0</v>
      </c>
      <c r="V23" s="112">
        <f t="shared" si="2"/>
        <v>0</v>
      </c>
      <c r="W23" s="115" t="str">
        <f t="shared" si="10"/>
        <v xml:space="preserve"> </v>
      </c>
      <c r="X23" s="115">
        <f t="shared" si="11"/>
        <v>0</v>
      </c>
      <c r="Y23" s="115" t="str">
        <f t="shared" si="12"/>
        <v xml:space="preserve"> </v>
      </c>
      <c r="Z23" s="116"/>
      <c r="AA23" s="106"/>
      <c r="AB23" s="106"/>
      <c r="AC23" s="106"/>
      <c r="AD23" s="106"/>
    </row>
    <row r="24" spans="1:30" x14ac:dyDescent="0.25">
      <c r="A24" s="18">
        <v>8</v>
      </c>
      <c r="B24" s="1"/>
      <c r="C24" s="1"/>
      <c r="D24" s="2"/>
      <c r="E24" s="3"/>
      <c r="F24" s="11"/>
      <c r="G24" s="92" t="str">
        <f t="shared" si="0"/>
        <v xml:space="preserve"> </v>
      </c>
      <c r="H24" s="11"/>
      <c r="I24" s="92" t="str">
        <f t="shared" si="1"/>
        <v xml:space="preserve"> </v>
      </c>
      <c r="J24" s="11"/>
      <c r="K24" s="92" t="str">
        <f t="shared" si="3"/>
        <v xml:space="preserve"> </v>
      </c>
      <c r="L24" s="11"/>
      <c r="M24" s="11"/>
      <c r="N24" s="11"/>
      <c r="O24" s="92" t="str">
        <f t="shared" si="4"/>
        <v xml:space="preserve"> </v>
      </c>
      <c r="P24" s="93" t="str">
        <f t="shared" si="5"/>
        <v xml:space="preserve"> </v>
      </c>
      <c r="Q24" s="32"/>
      <c r="R24" s="113">
        <f t="shared" si="6"/>
        <v>0</v>
      </c>
      <c r="S24" s="113">
        <f t="shared" si="7"/>
        <v>0</v>
      </c>
      <c r="T24" s="113">
        <f t="shared" si="8"/>
        <v>0</v>
      </c>
      <c r="U24" s="114">
        <f t="shared" si="9"/>
        <v>0</v>
      </c>
      <c r="V24" s="112">
        <f t="shared" si="2"/>
        <v>0</v>
      </c>
      <c r="W24" s="115" t="str">
        <f t="shared" si="10"/>
        <v xml:space="preserve"> </v>
      </c>
      <c r="X24" s="115">
        <f t="shared" si="11"/>
        <v>0</v>
      </c>
      <c r="Y24" s="115" t="str">
        <f t="shared" si="12"/>
        <v xml:space="preserve"> </v>
      </c>
      <c r="Z24" s="116"/>
      <c r="AA24" s="106"/>
      <c r="AB24" s="106"/>
      <c r="AC24" s="106"/>
      <c r="AD24" s="106"/>
    </row>
    <row r="25" spans="1:30" x14ac:dyDescent="0.25">
      <c r="A25" s="18">
        <v>9</v>
      </c>
      <c r="B25" s="1"/>
      <c r="C25" s="1"/>
      <c r="D25" s="2"/>
      <c r="E25" s="3"/>
      <c r="F25" s="11"/>
      <c r="G25" s="92" t="str">
        <f t="shared" si="0"/>
        <v xml:space="preserve"> </v>
      </c>
      <c r="H25" s="11"/>
      <c r="I25" s="92" t="str">
        <f t="shared" si="1"/>
        <v xml:space="preserve"> </v>
      </c>
      <c r="J25" s="11"/>
      <c r="K25" s="92" t="str">
        <f t="shared" si="3"/>
        <v xml:space="preserve"> </v>
      </c>
      <c r="L25" s="11"/>
      <c r="M25" s="11"/>
      <c r="N25" s="11"/>
      <c r="O25" s="92" t="str">
        <f t="shared" si="4"/>
        <v xml:space="preserve"> </v>
      </c>
      <c r="P25" s="93" t="str">
        <f t="shared" si="5"/>
        <v xml:space="preserve"> </v>
      </c>
      <c r="Q25" s="32"/>
      <c r="R25" s="113">
        <f t="shared" si="6"/>
        <v>0</v>
      </c>
      <c r="S25" s="113">
        <f t="shared" si="7"/>
        <v>0</v>
      </c>
      <c r="T25" s="113">
        <f t="shared" si="8"/>
        <v>0</v>
      </c>
      <c r="U25" s="114">
        <f t="shared" si="9"/>
        <v>0</v>
      </c>
      <c r="V25" s="112">
        <f t="shared" si="2"/>
        <v>0</v>
      </c>
      <c r="W25" s="115" t="str">
        <f t="shared" si="10"/>
        <v xml:space="preserve"> </v>
      </c>
      <c r="X25" s="115">
        <f t="shared" si="11"/>
        <v>0</v>
      </c>
      <c r="Y25" s="115" t="str">
        <f t="shared" si="12"/>
        <v xml:space="preserve"> </v>
      </c>
      <c r="Z25" s="116"/>
      <c r="AA25" s="106"/>
      <c r="AB25" s="106"/>
      <c r="AC25" s="106"/>
      <c r="AD25" s="106"/>
    </row>
    <row r="26" spans="1:30" x14ac:dyDescent="0.25">
      <c r="A26" s="18">
        <v>10</v>
      </c>
      <c r="B26" s="1"/>
      <c r="C26" s="1"/>
      <c r="D26" s="2"/>
      <c r="E26" s="3"/>
      <c r="F26" s="11"/>
      <c r="G26" s="92" t="str">
        <f t="shared" si="0"/>
        <v xml:space="preserve"> </v>
      </c>
      <c r="H26" s="11"/>
      <c r="I26" s="92" t="str">
        <f t="shared" si="1"/>
        <v xml:space="preserve"> </v>
      </c>
      <c r="J26" s="11"/>
      <c r="K26" s="92" t="str">
        <f>IF(ISBLANK(J26), " ", "250 CZK")</f>
        <v xml:space="preserve"> </v>
      </c>
      <c r="L26" s="11"/>
      <c r="M26" s="11"/>
      <c r="N26" s="11"/>
      <c r="O26" s="92" t="str">
        <f t="shared" si="4"/>
        <v xml:space="preserve"> </v>
      </c>
      <c r="P26" s="93" t="str">
        <f t="shared" si="5"/>
        <v xml:space="preserve"> </v>
      </c>
      <c r="Q26" s="32"/>
      <c r="R26" s="113">
        <f t="shared" si="6"/>
        <v>0</v>
      </c>
      <c r="S26" s="113">
        <f t="shared" si="7"/>
        <v>0</v>
      </c>
      <c r="T26" s="113">
        <f t="shared" si="8"/>
        <v>0</v>
      </c>
      <c r="U26" s="114">
        <f t="shared" si="9"/>
        <v>0</v>
      </c>
      <c r="V26" s="112">
        <f t="shared" si="2"/>
        <v>0</v>
      </c>
      <c r="W26" s="115" t="str">
        <f t="shared" si="10"/>
        <v xml:space="preserve"> </v>
      </c>
      <c r="X26" s="115">
        <f t="shared" si="11"/>
        <v>0</v>
      </c>
      <c r="Y26" s="115" t="str">
        <f t="shared" si="12"/>
        <v xml:space="preserve"> </v>
      </c>
      <c r="Z26" s="116"/>
      <c r="AA26" s="106"/>
      <c r="AB26" s="106"/>
      <c r="AC26" s="106"/>
      <c r="AD26" s="106"/>
    </row>
    <row r="27" spans="1:30" x14ac:dyDescent="0.25">
      <c r="A27" s="18">
        <v>11</v>
      </c>
      <c r="B27" s="1"/>
      <c r="C27" s="1"/>
      <c r="D27" s="2"/>
      <c r="E27" s="3"/>
      <c r="F27" s="11"/>
      <c r="G27" s="92" t="str">
        <f t="shared" si="0"/>
        <v xml:space="preserve"> </v>
      </c>
      <c r="H27" s="11"/>
      <c r="I27" s="92" t="str">
        <f t="shared" si="1"/>
        <v xml:space="preserve"> </v>
      </c>
      <c r="J27" s="11"/>
      <c r="K27" s="92" t="str">
        <f t="shared" si="3"/>
        <v xml:space="preserve"> </v>
      </c>
      <c r="L27" s="11"/>
      <c r="M27" s="11"/>
      <c r="N27" s="11"/>
      <c r="O27" s="92" t="str">
        <f t="shared" si="4"/>
        <v xml:space="preserve"> </v>
      </c>
      <c r="P27" s="93" t="str">
        <f t="shared" si="5"/>
        <v xml:space="preserve"> </v>
      </c>
      <c r="Q27" s="32"/>
      <c r="R27" s="113">
        <f t="shared" si="6"/>
        <v>0</v>
      </c>
      <c r="S27" s="113">
        <f t="shared" si="7"/>
        <v>0</v>
      </c>
      <c r="T27" s="113">
        <f t="shared" si="8"/>
        <v>0</v>
      </c>
      <c r="U27" s="114">
        <f t="shared" si="9"/>
        <v>0</v>
      </c>
      <c r="V27" s="112">
        <f t="shared" si="2"/>
        <v>0</v>
      </c>
      <c r="W27" s="115" t="str">
        <f t="shared" si="10"/>
        <v xml:space="preserve"> </v>
      </c>
      <c r="X27" s="115">
        <f t="shared" si="11"/>
        <v>0</v>
      </c>
      <c r="Y27" s="115" t="str">
        <f t="shared" si="12"/>
        <v xml:space="preserve"> </v>
      </c>
      <c r="Z27" s="116"/>
      <c r="AA27" s="106"/>
      <c r="AB27" s="106"/>
      <c r="AC27" s="106"/>
      <c r="AD27" s="106"/>
    </row>
    <row r="28" spans="1:30" x14ac:dyDescent="0.25">
      <c r="A28" s="18">
        <v>12</v>
      </c>
      <c r="B28" s="1"/>
      <c r="C28" s="1"/>
      <c r="D28" s="2"/>
      <c r="E28" s="3"/>
      <c r="F28" s="11"/>
      <c r="G28" s="92" t="str">
        <f t="shared" si="0"/>
        <v xml:space="preserve"> </v>
      </c>
      <c r="H28" s="11"/>
      <c r="I28" s="92" t="str">
        <f t="shared" si="1"/>
        <v xml:space="preserve"> </v>
      </c>
      <c r="J28" s="11"/>
      <c r="K28" s="92" t="str">
        <f t="shared" si="3"/>
        <v xml:space="preserve"> </v>
      </c>
      <c r="L28" s="11"/>
      <c r="M28" s="11"/>
      <c r="N28" s="11"/>
      <c r="O28" s="92" t="str">
        <f t="shared" si="4"/>
        <v xml:space="preserve"> </v>
      </c>
      <c r="P28" s="93" t="str">
        <f t="shared" si="5"/>
        <v xml:space="preserve"> </v>
      </c>
      <c r="Q28" s="32"/>
      <c r="R28" s="113">
        <f t="shared" si="6"/>
        <v>0</v>
      </c>
      <c r="S28" s="113">
        <f t="shared" si="7"/>
        <v>0</v>
      </c>
      <c r="T28" s="113">
        <f t="shared" si="8"/>
        <v>0</v>
      </c>
      <c r="U28" s="114">
        <f t="shared" si="9"/>
        <v>0</v>
      </c>
      <c r="V28" s="112">
        <f t="shared" si="2"/>
        <v>0</v>
      </c>
      <c r="W28" s="115" t="str">
        <f t="shared" si="10"/>
        <v xml:space="preserve"> </v>
      </c>
      <c r="X28" s="115">
        <f t="shared" si="11"/>
        <v>0</v>
      </c>
      <c r="Y28" s="115" t="str">
        <f t="shared" si="12"/>
        <v xml:space="preserve"> </v>
      </c>
      <c r="Z28" s="116"/>
      <c r="AA28" s="106"/>
      <c r="AB28" s="106"/>
      <c r="AC28" s="106"/>
      <c r="AD28" s="106"/>
    </row>
    <row r="29" spans="1:30" x14ac:dyDescent="0.25">
      <c r="A29" s="18">
        <v>13</v>
      </c>
      <c r="B29" s="1"/>
      <c r="C29" s="1"/>
      <c r="D29" s="2"/>
      <c r="E29" s="3"/>
      <c r="F29" s="11"/>
      <c r="G29" s="92" t="str">
        <f t="shared" si="0"/>
        <v xml:space="preserve"> </v>
      </c>
      <c r="H29" s="11"/>
      <c r="I29" s="92" t="str">
        <f t="shared" si="1"/>
        <v xml:space="preserve"> </v>
      </c>
      <c r="J29" s="11"/>
      <c r="K29" s="92" t="str">
        <f t="shared" si="3"/>
        <v xml:space="preserve"> </v>
      </c>
      <c r="L29" s="11"/>
      <c r="M29" s="11"/>
      <c r="N29" s="11"/>
      <c r="O29" s="92" t="str">
        <f t="shared" si="4"/>
        <v xml:space="preserve"> </v>
      </c>
      <c r="P29" s="93" t="str">
        <f t="shared" si="5"/>
        <v xml:space="preserve"> </v>
      </c>
      <c r="Q29" s="32"/>
      <c r="R29" s="113">
        <f t="shared" si="6"/>
        <v>0</v>
      </c>
      <c r="S29" s="113">
        <f t="shared" si="7"/>
        <v>0</v>
      </c>
      <c r="T29" s="113">
        <f t="shared" si="8"/>
        <v>0</v>
      </c>
      <c r="U29" s="114">
        <f t="shared" si="9"/>
        <v>0</v>
      </c>
      <c r="V29" s="112">
        <f t="shared" si="2"/>
        <v>0</v>
      </c>
      <c r="W29" s="115" t="str">
        <f t="shared" si="10"/>
        <v xml:space="preserve"> </v>
      </c>
      <c r="X29" s="115">
        <f t="shared" si="11"/>
        <v>0</v>
      </c>
      <c r="Y29" s="115" t="str">
        <f t="shared" si="12"/>
        <v xml:space="preserve"> </v>
      </c>
      <c r="Z29" s="116"/>
      <c r="AA29" s="106"/>
      <c r="AB29" s="106"/>
      <c r="AC29" s="106"/>
      <c r="AD29" s="106"/>
    </row>
    <row r="30" spans="1:30" x14ac:dyDescent="0.25">
      <c r="A30" s="18">
        <v>14</v>
      </c>
      <c r="B30" s="1"/>
      <c r="C30" s="1"/>
      <c r="D30" s="2"/>
      <c r="E30" s="3"/>
      <c r="F30" s="11"/>
      <c r="G30" s="92" t="str">
        <f t="shared" si="0"/>
        <v xml:space="preserve"> </v>
      </c>
      <c r="H30" s="11"/>
      <c r="I30" s="92" t="str">
        <f t="shared" si="1"/>
        <v xml:space="preserve"> </v>
      </c>
      <c r="J30" s="11"/>
      <c r="K30" s="92" t="str">
        <f t="shared" si="3"/>
        <v xml:space="preserve"> </v>
      </c>
      <c r="L30" s="11"/>
      <c r="M30" s="11"/>
      <c r="N30" s="11"/>
      <c r="O30" s="92" t="str">
        <f t="shared" si="4"/>
        <v xml:space="preserve"> </v>
      </c>
      <c r="P30" s="93" t="str">
        <f t="shared" si="5"/>
        <v xml:space="preserve"> </v>
      </c>
      <c r="Q30" s="32"/>
      <c r="R30" s="113">
        <f t="shared" si="6"/>
        <v>0</v>
      </c>
      <c r="S30" s="113">
        <f t="shared" si="7"/>
        <v>0</v>
      </c>
      <c r="T30" s="113">
        <f t="shared" si="8"/>
        <v>0</v>
      </c>
      <c r="U30" s="114">
        <f t="shared" si="9"/>
        <v>0</v>
      </c>
      <c r="V30" s="112">
        <f t="shared" si="2"/>
        <v>0</v>
      </c>
      <c r="W30" s="115" t="str">
        <f t="shared" si="10"/>
        <v xml:space="preserve"> </v>
      </c>
      <c r="X30" s="115">
        <f t="shared" si="11"/>
        <v>0</v>
      </c>
      <c r="Y30" s="115" t="str">
        <f t="shared" si="12"/>
        <v xml:space="preserve"> </v>
      </c>
      <c r="Z30" s="116"/>
      <c r="AA30" s="106"/>
      <c r="AB30" s="106"/>
      <c r="AC30" s="106"/>
      <c r="AD30" s="106"/>
    </row>
    <row r="31" spans="1:30" x14ac:dyDescent="0.25">
      <c r="A31" s="18">
        <v>15</v>
      </c>
      <c r="B31" s="1"/>
      <c r="C31" s="1"/>
      <c r="D31" s="2"/>
      <c r="E31" s="3"/>
      <c r="F31" s="11"/>
      <c r="G31" s="92" t="str">
        <f t="shared" si="0"/>
        <v xml:space="preserve"> </v>
      </c>
      <c r="H31" s="11"/>
      <c r="I31" s="92" t="str">
        <f t="shared" si="1"/>
        <v xml:space="preserve"> </v>
      </c>
      <c r="J31" s="11"/>
      <c r="K31" s="92" t="str">
        <f t="shared" si="3"/>
        <v xml:space="preserve"> </v>
      </c>
      <c r="L31" s="11"/>
      <c r="M31" s="11"/>
      <c r="N31" s="11"/>
      <c r="O31" s="92" t="str">
        <f t="shared" si="4"/>
        <v xml:space="preserve"> </v>
      </c>
      <c r="P31" s="93" t="str">
        <f t="shared" si="5"/>
        <v xml:space="preserve"> </v>
      </c>
      <c r="Q31" s="32"/>
      <c r="R31" s="113">
        <f t="shared" si="6"/>
        <v>0</v>
      </c>
      <c r="S31" s="113">
        <f t="shared" si="7"/>
        <v>0</v>
      </c>
      <c r="T31" s="113">
        <f t="shared" si="8"/>
        <v>0</v>
      </c>
      <c r="U31" s="114">
        <f t="shared" si="9"/>
        <v>0</v>
      </c>
      <c r="V31" s="112">
        <f t="shared" si="2"/>
        <v>0</v>
      </c>
      <c r="W31" s="115" t="str">
        <f t="shared" si="10"/>
        <v xml:space="preserve"> </v>
      </c>
      <c r="X31" s="115">
        <f t="shared" si="11"/>
        <v>0</v>
      </c>
      <c r="Y31" s="115" t="str">
        <f t="shared" si="12"/>
        <v xml:space="preserve"> </v>
      </c>
      <c r="Z31" s="116"/>
      <c r="AA31" s="106"/>
      <c r="AB31" s="106"/>
      <c r="AC31" s="106"/>
      <c r="AD31" s="106"/>
    </row>
    <row r="32" spans="1:30" x14ac:dyDescent="0.25">
      <c r="A32" s="18">
        <v>16</v>
      </c>
      <c r="B32" s="1"/>
      <c r="C32" s="1"/>
      <c r="D32" s="2"/>
      <c r="E32" s="3"/>
      <c r="F32" s="11"/>
      <c r="G32" s="92" t="str">
        <f t="shared" si="0"/>
        <v xml:space="preserve"> </v>
      </c>
      <c r="H32" s="11"/>
      <c r="I32" s="92" t="str">
        <f t="shared" si="1"/>
        <v xml:space="preserve"> </v>
      </c>
      <c r="J32" s="11"/>
      <c r="K32" s="92" t="str">
        <f t="shared" si="3"/>
        <v xml:space="preserve"> </v>
      </c>
      <c r="L32" s="11"/>
      <c r="M32" s="11"/>
      <c r="N32" s="11"/>
      <c r="O32" s="92" t="str">
        <f t="shared" si="4"/>
        <v xml:space="preserve"> </v>
      </c>
      <c r="P32" s="93" t="str">
        <f t="shared" si="5"/>
        <v xml:space="preserve"> </v>
      </c>
      <c r="Q32" s="32"/>
      <c r="R32" s="113">
        <f t="shared" si="6"/>
        <v>0</v>
      </c>
      <c r="S32" s="113">
        <f t="shared" si="7"/>
        <v>0</v>
      </c>
      <c r="T32" s="113">
        <f t="shared" si="8"/>
        <v>0</v>
      </c>
      <c r="U32" s="114">
        <f t="shared" si="9"/>
        <v>0</v>
      </c>
      <c r="V32" s="112">
        <f t="shared" si="2"/>
        <v>0</v>
      </c>
      <c r="W32" s="115" t="str">
        <f t="shared" si="10"/>
        <v xml:space="preserve"> </v>
      </c>
      <c r="X32" s="115">
        <f t="shared" si="11"/>
        <v>0</v>
      </c>
      <c r="Y32" s="115" t="str">
        <f t="shared" si="12"/>
        <v xml:space="preserve"> </v>
      </c>
      <c r="Z32" s="116"/>
      <c r="AA32" s="106"/>
      <c r="AB32" s="106"/>
      <c r="AC32" s="106"/>
      <c r="AD32" s="106"/>
    </row>
    <row r="33" spans="1:30" x14ac:dyDescent="0.25">
      <c r="A33" s="18">
        <v>17</v>
      </c>
      <c r="B33" s="1"/>
      <c r="C33" s="1"/>
      <c r="D33" s="2"/>
      <c r="E33" s="3"/>
      <c r="F33" s="12"/>
      <c r="G33" s="94" t="str">
        <f t="shared" si="0"/>
        <v xml:space="preserve"> </v>
      </c>
      <c r="H33" s="12"/>
      <c r="I33" s="94" t="str">
        <f t="shared" si="1"/>
        <v xml:space="preserve"> </v>
      </c>
      <c r="J33" s="12"/>
      <c r="K33" s="94" t="str">
        <f t="shared" si="3"/>
        <v xml:space="preserve"> </v>
      </c>
      <c r="L33" s="12"/>
      <c r="M33" s="11"/>
      <c r="N33" s="11"/>
      <c r="O33" s="92" t="str">
        <f>W33</f>
        <v xml:space="preserve"> </v>
      </c>
      <c r="P33" s="93" t="str">
        <f t="shared" si="5"/>
        <v xml:space="preserve"> </v>
      </c>
      <c r="Q33" s="32"/>
      <c r="R33" s="113">
        <f t="shared" si="6"/>
        <v>0</v>
      </c>
      <c r="S33" s="113">
        <f t="shared" si="7"/>
        <v>0</v>
      </c>
      <c r="T33" s="113">
        <f t="shared" si="8"/>
        <v>0</v>
      </c>
      <c r="U33" s="114">
        <f t="shared" si="9"/>
        <v>0</v>
      </c>
      <c r="V33" s="112">
        <f t="shared" si="2"/>
        <v>0</v>
      </c>
      <c r="W33" s="115" t="str">
        <f t="shared" si="10"/>
        <v xml:space="preserve"> </v>
      </c>
      <c r="X33" s="115">
        <f t="shared" si="11"/>
        <v>0</v>
      </c>
      <c r="Y33" s="115" t="str">
        <f t="shared" si="12"/>
        <v xml:space="preserve"> </v>
      </c>
      <c r="Z33" s="116"/>
      <c r="AA33" s="106"/>
      <c r="AB33" s="106"/>
      <c r="AC33" s="106"/>
      <c r="AD33" s="106"/>
    </row>
    <row r="34" spans="1:30" x14ac:dyDescent="0.25">
      <c r="A34" s="19"/>
      <c r="B34" s="19"/>
      <c r="C34" s="19"/>
      <c r="D34" s="19"/>
      <c r="E34" s="19"/>
      <c r="F34" s="20"/>
      <c r="G34" s="73">
        <f>COUNTIF(G17:G33,"=250 CZK")</f>
        <v>0</v>
      </c>
      <c r="H34" s="20"/>
      <c r="I34" s="73">
        <f>COUNTIF(I17:I33,"=250 CZK")</f>
        <v>0</v>
      </c>
      <c r="J34" s="20"/>
      <c r="K34" s="73">
        <f>COUNTIF(K17:K33,"=250 CZK")</f>
        <v>0</v>
      </c>
      <c r="L34" s="75"/>
      <c r="M34" s="76"/>
      <c r="N34" s="76"/>
      <c r="O34" s="95"/>
      <c r="P34" s="96">
        <f>SUM(P17:P33)</f>
        <v>0</v>
      </c>
      <c r="Q34" s="32"/>
      <c r="R34" s="112"/>
      <c r="S34" s="112"/>
      <c r="T34" s="112"/>
      <c r="U34" s="112"/>
      <c r="V34" s="112"/>
      <c r="W34" s="112"/>
      <c r="X34" s="112"/>
      <c r="Y34" s="112"/>
      <c r="Z34" s="116"/>
      <c r="AA34" s="106"/>
      <c r="AB34" s="106"/>
      <c r="AC34" s="106"/>
      <c r="AD34" s="106"/>
    </row>
    <row r="35" spans="1:30" ht="18" customHeight="1" x14ac:dyDescent="0.25">
      <c r="A35" s="21" t="s">
        <v>55</v>
      </c>
      <c r="B35" s="22"/>
      <c r="C35" s="22"/>
      <c r="D35" s="23"/>
      <c r="E35" s="22"/>
      <c r="F35" s="24"/>
      <c r="G35" s="74">
        <f>G34*250</f>
        <v>0</v>
      </c>
      <c r="H35" s="24"/>
      <c r="I35" s="74">
        <f>I34*250</f>
        <v>0</v>
      </c>
      <c r="J35" s="24"/>
      <c r="K35" s="74">
        <f>K34*250</f>
        <v>0</v>
      </c>
      <c r="L35" s="74">
        <f>(100*L38)+(80*L39)</f>
        <v>0</v>
      </c>
      <c r="M35" s="75">
        <f t="shared" ref="M35:N35" si="13">(100*M38)+(80*M39)</f>
        <v>0</v>
      </c>
      <c r="N35" s="75">
        <f t="shared" si="13"/>
        <v>0</v>
      </c>
      <c r="O35" s="97"/>
      <c r="P35" s="87">
        <f>SUM(G35:O35)</f>
        <v>0</v>
      </c>
      <c r="Q35" s="32"/>
      <c r="R35" s="105"/>
      <c r="S35" s="117"/>
      <c r="T35" s="105"/>
      <c r="U35" s="105"/>
      <c r="V35" s="105"/>
      <c r="W35" s="105"/>
      <c r="X35" s="105"/>
      <c r="Y35" s="105"/>
      <c r="Z35" s="106"/>
      <c r="AA35" s="106"/>
      <c r="AB35" s="106"/>
      <c r="AC35" s="106"/>
      <c r="AD35" s="106"/>
    </row>
    <row r="36" spans="1:30" ht="18" customHeight="1" x14ac:dyDescent="0.3">
      <c r="A36" s="21" t="s">
        <v>56</v>
      </c>
      <c r="B36" s="22"/>
      <c r="C36" s="22"/>
      <c r="D36" s="23"/>
      <c r="E36" s="22"/>
      <c r="F36" s="22"/>
      <c r="G36" s="70"/>
      <c r="H36" s="22"/>
      <c r="I36" s="70"/>
      <c r="J36" s="22"/>
      <c r="K36" s="70"/>
      <c r="L36" s="70"/>
      <c r="M36" s="70"/>
      <c r="N36" s="70"/>
      <c r="O36" s="98">
        <f>P35/24.2</f>
        <v>0</v>
      </c>
      <c r="P36" s="99"/>
      <c r="Q36" s="32"/>
      <c r="R36" s="105"/>
      <c r="S36" s="105"/>
      <c r="T36" s="105"/>
      <c r="U36" s="105"/>
      <c r="V36" s="105"/>
      <c r="W36" s="105"/>
      <c r="X36" s="105"/>
      <c r="Y36" s="105"/>
      <c r="Z36" s="106"/>
      <c r="AA36" s="106"/>
      <c r="AB36" s="106"/>
      <c r="AC36" s="106"/>
      <c r="AD36" s="106"/>
    </row>
    <row r="37" spans="1:3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L37" s="25"/>
      <c r="M37" s="25"/>
      <c r="N37" s="25"/>
      <c r="O37" s="100" t="s">
        <v>70</v>
      </c>
      <c r="P37" s="100"/>
      <c r="Q37" s="32"/>
      <c r="R37" s="105"/>
      <c r="S37" s="105"/>
      <c r="T37" s="105"/>
      <c r="U37" s="105"/>
      <c r="V37" s="105"/>
      <c r="W37" s="105"/>
      <c r="X37" s="105"/>
      <c r="Y37" s="105"/>
      <c r="Z37" s="106"/>
      <c r="AA37" s="106"/>
      <c r="AB37" s="106"/>
      <c r="AC37" s="106"/>
      <c r="AD37" s="106"/>
    </row>
    <row r="38" spans="1:30" ht="13.8" thickBot="1" x14ac:dyDescent="0.3">
      <c r="A38" s="16"/>
      <c r="H38" s="86"/>
      <c r="L38" s="77">
        <f>COUNTIF(L17:L33,"=a")</f>
        <v>0</v>
      </c>
      <c r="M38" s="77">
        <f t="shared" ref="M38:N38" si="14">COUNTIF(M17:M33,"=a")</f>
        <v>0</v>
      </c>
      <c r="N38" s="77">
        <f t="shared" si="14"/>
        <v>0</v>
      </c>
      <c r="O38" s="101" t="s">
        <v>39</v>
      </c>
      <c r="P38" s="102"/>
      <c r="Q38" s="32"/>
      <c r="R38" s="105"/>
      <c r="S38" s="105"/>
      <c r="T38" s="105"/>
      <c r="U38" s="105"/>
      <c r="V38" s="105"/>
      <c r="W38" s="105"/>
      <c r="X38" s="105"/>
      <c r="Y38" s="105"/>
      <c r="Z38" s="106"/>
      <c r="AA38" s="106"/>
      <c r="AB38" s="106"/>
      <c r="AC38" s="106"/>
      <c r="AD38" s="106"/>
    </row>
    <row r="39" spans="1:30" ht="19.5" customHeight="1" x14ac:dyDescent="0.25">
      <c r="A39" s="26" t="s">
        <v>13</v>
      </c>
      <c r="B39" s="27"/>
      <c r="C39" s="27"/>
      <c r="D39" s="7"/>
      <c r="E39" s="7"/>
      <c r="F39" s="7"/>
      <c r="G39" s="7"/>
      <c r="H39" s="7"/>
      <c r="I39" s="7"/>
      <c r="J39" s="7"/>
      <c r="K39" s="8"/>
      <c r="L39" s="77">
        <f>COUNTIF(L17:L33,"=b")</f>
        <v>0</v>
      </c>
      <c r="M39" s="77">
        <f t="shared" ref="M39:N39" si="15">COUNTIF(M17:M33,"=b")</f>
        <v>0</v>
      </c>
      <c r="N39" s="77">
        <f t="shared" si="15"/>
        <v>0</v>
      </c>
      <c r="O39" s="103"/>
      <c r="P39" s="104">
        <f>P34-P35</f>
        <v>0</v>
      </c>
      <c r="Q39" s="32"/>
      <c r="R39" s="105"/>
      <c r="S39" s="105"/>
      <c r="T39" s="105"/>
      <c r="U39" s="105"/>
      <c r="V39" s="105"/>
      <c r="W39" s="105"/>
      <c r="X39" s="105"/>
      <c r="Y39" s="105"/>
      <c r="Z39" s="106"/>
      <c r="AA39" s="106"/>
      <c r="AB39" s="106"/>
      <c r="AC39" s="106"/>
      <c r="AD39" s="106"/>
    </row>
    <row r="40" spans="1:30" ht="19.5" customHeight="1" thickBot="1" x14ac:dyDescent="0.3">
      <c r="A40" s="28" t="s">
        <v>14</v>
      </c>
      <c r="B40" s="29"/>
      <c r="C40" s="29"/>
      <c r="D40" s="9"/>
      <c r="E40" s="9"/>
      <c r="F40" s="9"/>
      <c r="G40" s="9"/>
      <c r="H40" s="9"/>
      <c r="I40" s="9"/>
      <c r="J40" s="9"/>
      <c r="K40" s="10"/>
      <c r="L40" s="25"/>
      <c r="M40" s="25"/>
      <c r="N40" s="25"/>
      <c r="O40" s="103"/>
      <c r="P40" s="104"/>
      <c r="Q40" s="32"/>
      <c r="R40" s="105"/>
      <c r="S40" s="105"/>
      <c r="T40" s="105"/>
      <c r="U40" s="105"/>
      <c r="V40" s="105"/>
      <c r="W40" s="105"/>
      <c r="X40" s="105"/>
      <c r="Y40" s="105"/>
      <c r="Z40" s="106"/>
      <c r="AA40" s="106"/>
      <c r="AB40" s="106"/>
      <c r="AC40" s="106"/>
      <c r="AD40" s="106"/>
    </row>
    <row r="41" spans="1:30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1"/>
      <c r="M41" s="71"/>
      <c r="N41" s="71"/>
      <c r="O41" s="71"/>
      <c r="P41" s="33"/>
      <c r="Q41" s="32"/>
      <c r="R41" s="33"/>
      <c r="S41" s="33"/>
      <c r="T41" s="33"/>
      <c r="U41" s="33"/>
      <c r="V41" s="33"/>
      <c r="W41" s="33"/>
      <c r="X41" s="33"/>
      <c r="Y41" s="33"/>
    </row>
    <row r="42" spans="1:30" x14ac:dyDescent="0.25">
      <c r="A42" s="79" t="s">
        <v>15</v>
      </c>
      <c r="B42" s="79"/>
      <c r="C42" s="79"/>
      <c r="D42" s="80" t="s">
        <v>44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13"/>
    </row>
    <row r="43" spans="1:30" ht="13.5" customHeight="1" x14ac:dyDescent="0.25">
      <c r="A43" s="79" t="s">
        <v>16</v>
      </c>
      <c r="B43" s="79"/>
      <c r="C43" s="79"/>
      <c r="D43" s="81" t="s">
        <v>17</v>
      </c>
      <c r="E43" s="81"/>
      <c r="F43" s="81"/>
      <c r="G43" s="81"/>
      <c r="H43" s="81"/>
      <c r="I43" s="81"/>
      <c r="J43" s="81"/>
      <c r="K43" s="81"/>
      <c r="L43" s="82"/>
      <c r="M43" s="82"/>
      <c r="N43" s="82"/>
      <c r="O43" s="82"/>
      <c r="P43" s="33"/>
      <c r="Q43" s="13"/>
    </row>
    <row r="44" spans="1:30" x14ac:dyDescent="0.25">
      <c r="A44" s="79" t="s">
        <v>18</v>
      </c>
      <c r="B44" s="79"/>
      <c r="C44" s="79"/>
      <c r="D44" s="81" t="s">
        <v>19</v>
      </c>
      <c r="E44" s="81"/>
      <c r="F44" s="81"/>
      <c r="G44" s="81"/>
      <c r="H44" s="81"/>
      <c r="I44" s="81"/>
      <c r="J44" s="81"/>
      <c r="K44" s="81"/>
      <c r="L44" s="82"/>
      <c r="M44" s="82"/>
      <c r="N44" s="82"/>
      <c r="O44" s="82"/>
      <c r="P44" s="33"/>
      <c r="Q44" s="13"/>
    </row>
    <row r="45" spans="1:30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13"/>
    </row>
    <row r="46" spans="1:30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13"/>
    </row>
    <row r="47" spans="1:30" x14ac:dyDescent="0.25">
      <c r="A47" s="83"/>
      <c r="B47" s="83"/>
      <c r="C47" s="83"/>
      <c r="D47" s="83"/>
      <c r="E47" s="83"/>
      <c r="F47" s="84" t="s">
        <v>23</v>
      </c>
      <c r="G47" s="72"/>
      <c r="H47" s="84"/>
      <c r="I47" s="72"/>
      <c r="J47" s="84"/>
      <c r="K47" s="72"/>
      <c r="L47" s="84" t="s">
        <v>53</v>
      </c>
      <c r="M47" s="83"/>
      <c r="N47" s="83"/>
      <c r="O47" s="83"/>
      <c r="P47" s="83"/>
      <c r="Q47" s="30"/>
      <c r="R47" s="30"/>
      <c r="S47" s="30"/>
      <c r="T47" s="30"/>
      <c r="U47" s="30"/>
    </row>
    <row r="48" spans="1:30" x14ac:dyDescent="0.25">
      <c r="A48" s="83"/>
      <c r="B48" s="83"/>
      <c r="C48" s="83"/>
      <c r="D48" s="83"/>
      <c r="E48" s="83"/>
      <c r="F48" s="84" t="s">
        <v>24</v>
      </c>
      <c r="G48" s="72"/>
      <c r="H48" s="84"/>
      <c r="I48" s="72"/>
      <c r="J48" s="84"/>
      <c r="K48" s="72"/>
      <c r="L48" s="84" t="s">
        <v>54</v>
      </c>
      <c r="M48" s="83"/>
      <c r="N48" s="83"/>
      <c r="O48" s="83"/>
      <c r="P48" s="83"/>
      <c r="Q48" s="30"/>
      <c r="R48" s="30"/>
      <c r="S48" s="30"/>
      <c r="T48" s="30"/>
      <c r="U48" s="30"/>
    </row>
    <row r="49" spans="1:21" x14ac:dyDescent="0.25">
      <c r="A49" s="83"/>
      <c r="B49" s="83"/>
      <c r="C49" s="83"/>
      <c r="D49" s="83"/>
      <c r="E49" s="83"/>
      <c r="F49" s="84" t="s">
        <v>25</v>
      </c>
      <c r="G49" s="72"/>
      <c r="H49" s="84"/>
      <c r="I49" s="72"/>
      <c r="J49" s="84"/>
      <c r="K49" s="72"/>
      <c r="L49" s="83"/>
      <c r="M49" s="83"/>
      <c r="N49" s="83"/>
      <c r="O49" s="83"/>
      <c r="P49" s="83"/>
      <c r="Q49" s="30"/>
      <c r="R49" s="30"/>
      <c r="S49" s="30"/>
      <c r="T49" s="30"/>
      <c r="U49" s="30"/>
    </row>
    <row r="50" spans="1:21" x14ac:dyDescent="0.25">
      <c r="A50" s="83"/>
      <c r="B50" s="83"/>
      <c r="C50" s="83"/>
      <c r="D50" s="83"/>
      <c r="E50" s="83"/>
      <c r="F50" s="84" t="s">
        <v>26</v>
      </c>
      <c r="G50" s="72"/>
      <c r="H50" s="84"/>
      <c r="I50" s="72"/>
      <c r="J50" s="84"/>
      <c r="K50" s="72"/>
      <c r="L50" s="83"/>
      <c r="M50" s="83"/>
      <c r="N50" s="83"/>
      <c r="O50" s="83"/>
      <c r="P50" s="83"/>
      <c r="Q50" s="30"/>
      <c r="R50" s="30"/>
      <c r="S50" s="30"/>
      <c r="T50" s="30"/>
      <c r="U50" s="30"/>
    </row>
    <row r="51" spans="1:21" x14ac:dyDescent="0.25">
      <c r="A51" s="83"/>
      <c r="B51" s="83"/>
      <c r="C51" s="83"/>
      <c r="D51" s="83"/>
      <c r="E51" s="83"/>
      <c r="F51" s="84" t="s">
        <v>27</v>
      </c>
      <c r="G51" s="72"/>
      <c r="H51" s="84"/>
      <c r="I51" s="72"/>
      <c r="J51" s="84"/>
      <c r="K51" s="72"/>
      <c r="L51" s="83"/>
      <c r="M51" s="83"/>
      <c r="N51" s="83"/>
      <c r="O51" s="83"/>
      <c r="P51" s="83"/>
      <c r="Q51" s="30"/>
      <c r="R51" s="30"/>
      <c r="S51" s="30"/>
      <c r="T51" s="30"/>
      <c r="U51" s="30"/>
    </row>
    <row r="52" spans="1:21" x14ac:dyDescent="0.25">
      <c r="A52" s="83"/>
      <c r="B52" s="83"/>
      <c r="C52" s="83"/>
      <c r="D52" s="83"/>
      <c r="E52" s="83"/>
      <c r="F52" s="84" t="s">
        <v>36</v>
      </c>
      <c r="G52" s="72"/>
      <c r="H52" s="84"/>
      <c r="I52" s="72"/>
      <c r="J52" s="84"/>
      <c r="K52" s="72"/>
      <c r="L52" s="83"/>
      <c r="M52" s="83"/>
      <c r="N52" s="83"/>
      <c r="O52" s="83"/>
      <c r="P52" s="83"/>
      <c r="Q52" s="30"/>
      <c r="R52" s="30"/>
      <c r="S52" s="30"/>
      <c r="T52" s="30"/>
      <c r="U52" s="30"/>
    </row>
    <row r="53" spans="1:21" x14ac:dyDescent="0.25">
      <c r="A53" s="83"/>
      <c r="B53" s="83"/>
      <c r="C53" s="83"/>
      <c r="D53" s="83"/>
      <c r="E53" s="83"/>
      <c r="F53" s="84" t="s">
        <v>28</v>
      </c>
      <c r="G53" s="72"/>
      <c r="H53" s="84"/>
      <c r="I53" s="72"/>
      <c r="J53" s="84"/>
      <c r="K53" s="72"/>
      <c r="L53" s="83"/>
      <c r="M53" s="83"/>
      <c r="N53" s="83"/>
      <c r="O53" s="83"/>
      <c r="P53" s="83"/>
      <c r="Q53" s="30"/>
      <c r="R53" s="30"/>
      <c r="S53" s="30"/>
      <c r="T53" s="30"/>
      <c r="U53" s="30"/>
    </row>
    <row r="54" spans="1:21" x14ac:dyDescent="0.25">
      <c r="A54" s="83"/>
      <c r="B54" s="83"/>
      <c r="C54" s="83"/>
      <c r="D54" s="83"/>
      <c r="E54" s="83"/>
      <c r="F54" s="84" t="s">
        <v>29</v>
      </c>
      <c r="G54" s="72"/>
      <c r="H54" s="84"/>
      <c r="I54" s="72"/>
      <c r="J54" s="84"/>
      <c r="K54" s="72"/>
      <c r="L54" s="83"/>
      <c r="M54" s="83"/>
      <c r="N54" s="83"/>
      <c r="O54" s="83"/>
      <c r="P54" s="83"/>
      <c r="Q54" s="30"/>
      <c r="R54" s="30"/>
      <c r="S54" s="30"/>
      <c r="T54" s="30"/>
      <c r="U54" s="30"/>
    </row>
    <row r="55" spans="1:21" x14ac:dyDescent="0.25">
      <c r="A55" s="83"/>
      <c r="B55" s="83"/>
      <c r="C55" s="83"/>
      <c r="D55" s="83"/>
      <c r="E55" s="83"/>
      <c r="F55" s="84" t="s">
        <v>47</v>
      </c>
      <c r="G55" s="72"/>
      <c r="H55" s="84"/>
      <c r="I55" s="72"/>
      <c r="J55" s="84"/>
      <c r="K55" s="72"/>
      <c r="L55" s="83"/>
      <c r="M55" s="83"/>
      <c r="N55" s="83"/>
      <c r="O55" s="83"/>
      <c r="P55" s="83"/>
      <c r="Q55" s="30"/>
      <c r="R55" s="30"/>
      <c r="S55" s="30"/>
      <c r="T55" s="30"/>
      <c r="U55" s="30"/>
    </row>
    <row r="56" spans="1:21" x14ac:dyDescent="0.25">
      <c r="A56" s="83"/>
      <c r="B56" s="83"/>
      <c r="C56" s="83"/>
      <c r="D56" s="83"/>
      <c r="E56" s="83"/>
      <c r="F56" s="84" t="s">
        <v>30</v>
      </c>
      <c r="G56" s="72"/>
      <c r="H56" s="84"/>
      <c r="I56" s="72"/>
      <c r="J56" s="84"/>
      <c r="K56" s="72"/>
      <c r="L56" s="83"/>
      <c r="M56" s="83"/>
      <c r="N56" s="83"/>
      <c r="O56" s="83"/>
      <c r="P56" s="83"/>
      <c r="Q56" s="30"/>
      <c r="R56" s="30"/>
      <c r="S56" s="30"/>
      <c r="T56" s="30"/>
      <c r="U56" s="30"/>
    </row>
    <row r="57" spans="1:21" x14ac:dyDescent="0.25">
      <c r="A57" s="83"/>
      <c r="B57" s="83"/>
      <c r="C57" s="83"/>
      <c r="D57" s="83"/>
      <c r="E57" s="83"/>
      <c r="F57" s="84" t="s">
        <v>31</v>
      </c>
      <c r="G57" s="72"/>
      <c r="H57" s="84"/>
      <c r="I57" s="72"/>
      <c r="J57" s="84"/>
      <c r="K57" s="72"/>
      <c r="L57" s="83"/>
      <c r="M57" s="83"/>
      <c r="N57" s="83"/>
      <c r="O57" s="83"/>
      <c r="P57" s="83"/>
      <c r="Q57" s="30"/>
      <c r="R57" s="30"/>
      <c r="S57" s="30"/>
      <c r="T57" s="30"/>
      <c r="U57" s="30"/>
    </row>
    <row r="58" spans="1:21" x14ac:dyDescent="0.25">
      <c r="A58" s="83"/>
      <c r="B58" s="83"/>
      <c r="C58" s="83"/>
      <c r="D58" s="83"/>
      <c r="E58" s="83"/>
      <c r="F58" s="84" t="s">
        <v>32</v>
      </c>
      <c r="G58" s="72"/>
      <c r="H58" s="84"/>
      <c r="I58" s="72"/>
      <c r="J58" s="84"/>
      <c r="K58" s="72"/>
      <c r="L58" s="83"/>
      <c r="M58" s="83"/>
      <c r="N58" s="83"/>
      <c r="O58" s="83"/>
      <c r="P58" s="83"/>
      <c r="Q58" s="30"/>
      <c r="R58" s="30"/>
      <c r="S58" s="30"/>
      <c r="T58" s="30"/>
      <c r="U58" s="30"/>
    </row>
    <row r="59" spans="1:21" x14ac:dyDescent="0.25">
      <c r="A59" s="83"/>
      <c r="B59" s="83"/>
      <c r="C59" s="83"/>
      <c r="D59" s="83"/>
      <c r="E59" s="83"/>
      <c r="F59" s="84" t="s">
        <v>33</v>
      </c>
      <c r="G59" s="83"/>
      <c r="H59" s="85"/>
      <c r="I59" s="83"/>
      <c r="J59" s="85"/>
      <c r="K59" s="83"/>
      <c r="L59" s="83"/>
      <c r="M59" s="83"/>
      <c r="N59" s="83"/>
      <c r="O59" s="83"/>
      <c r="P59" s="83"/>
      <c r="Q59" s="30"/>
      <c r="R59" s="30"/>
      <c r="S59" s="30"/>
      <c r="T59" s="30"/>
      <c r="U59" s="30"/>
    </row>
    <row r="60" spans="1:21" x14ac:dyDescent="0.25">
      <c r="A60" s="83"/>
      <c r="B60" s="83"/>
      <c r="C60" s="83"/>
      <c r="D60" s="83"/>
      <c r="E60" s="83"/>
      <c r="F60" s="84" t="s">
        <v>34</v>
      </c>
      <c r="G60" s="83"/>
      <c r="H60" s="85"/>
      <c r="I60" s="83"/>
      <c r="J60" s="85"/>
      <c r="K60" s="83"/>
      <c r="L60" s="83"/>
      <c r="M60" s="83"/>
      <c r="N60" s="83"/>
      <c r="O60" s="83"/>
      <c r="P60" s="83"/>
      <c r="Q60" s="30"/>
      <c r="R60" s="30"/>
      <c r="S60" s="30"/>
      <c r="T60" s="30"/>
      <c r="U60" s="30"/>
    </row>
    <row r="61" spans="1:21" x14ac:dyDescent="0.25">
      <c r="A61" s="83"/>
      <c r="B61" s="83"/>
      <c r="C61" s="83"/>
      <c r="D61" s="83"/>
      <c r="E61" s="83"/>
      <c r="F61" s="84" t="s">
        <v>35</v>
      </c>
      <c r="G61" s="83"/>
      <c r="H61" s="85"/>
      <c r="I61" s="83"/>
      <c r="J61" s="85"/>
      <c r="K61" s="83"/>
      <c r="L61" s="83"/>
      <c r="M61" s="83"/>
      <c r="N61" s="83"/>
      <c r="O61" s="83"/>
      <c r="P61" s="83"/>
      <c r="Q61" s="30"/>
      <c r="R61" s="30"/>
      <c r="S61" s="30"/>
      <c r="T61" s="30"/>
      <c r="U61" s="30"/>
    </row>
    <row r="62" spans="1:21" x14ac:dyDescent="0.25">
      <c r="A62" s="83"/>
      <c r="B62" s="83"/>
      <c r="C62" s="83"/>
      <c r="D62" s="83"/>
      <c r="E62" s="83"/>
      <c r="F62" s="84" t="s">
        <v>11</v>
      </c>
      <c r="G62" s="83"/>
      <c r="H62" s="85"/>
      <c r="I62" s="83"/>
      <c r="J62" s="85"/>
      <c r="K62" s="83"/>
      <c r="L62" s="83"/>
      <c r="M62" s="83"/>
      <c r="N62" s="83"/>
      <c r="O62" s="83"/>
      <c r="P62" s="83"/>
      <c r="Q62" s="30"/>
      <c r="R62" s="30"/>
      <c r="S62" s="30"/>
      <c r="T62" s="30"/>
      <c r="U62" s="30"/>
    </row>
    <row r="63" spans="1:21" x14ac:dyDescent="0.25">
      <c r="A63" s="83"/>
      <c r="B63" s="83"/>
      <c r="C63" s="83"/>
      <c r="D63" s="83"/>
      <c r="E63" s="83"/>
      <c r="F63" s="84" t="s">
        <v>37</v>
      </c>
      <c r="G63" s="83"/>
      <c r="H63" s="85"/>
      <c r="I63" s="83"/>
      <c r="J63" s="85"/>
      <c r="K63" s="83"/>
      <c r="L63" s="83"/>
      <c r="M63" s="83"/>
      <c r="N63" s="83"/>
      <c r="O63" s="83"/>
      <c r="P63" s="83"/>
      <c r="Q63" s="30"/>
      <c r="R63" s="30"/>
      <c r="S63" s="30"/>
      <c r="T63" s="30"/>
      <c r="U63" s="30"/>
    </row>
    <row r="64" spans="1:21" x14ac:dyDescent="0.25">
      <c r="A64" s="83"/>
      <c r="B64" s="83"/>
      <c r="C64" s="83"/>
      <c r="D64" s="83"/>
      <c r="E64" s="83"/>
      <c r="F64" s="84" t="s">
        <v>48</v>
      </c>
      <c r="G64" s="83"/>
      <c r="H64" s="85"/>
      <c r="I64" s="83"/>
      <c r="J64" s="85"/>
      <c r="K64" s="83"/>
      <c r="L64" s="83"/>
      <c r="M64" s="83"/>
      <c r="N64" s="83"/>
      <c r="O64" s="83"/>
      <c r="P64" s="83"/>
      <c r="Q64" s="30"/>
      <c r="R64" s="30"/>
      <c r="S64" s="30"/>
      <c r="T64" s="30"/>
      <c r="U64" s="30"/>
    </row>
    <row r="65" spans="1:2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30"/>
      <c r="R65" s="30"/>
      <c r="S65" s="30"/>
      <c r="T65" s="30"/>
      <c r="U65" s="30"/>
    </row>
    <row r="66" spans="1:2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30"/>
      <c r="R66" s="30"/>
      <c r="S66" s="30"/>
      <c r="T66" s="30"/>
      <c r="U66" s="30"/>
    </row>
    <row r="67" spans="1:2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30"/>
      <c r="R67" s="30"/>
      <c r="S67" s="30"/>
      <c r="T67" s="30"/>
      <c r="U67" s="30"/>
    </row>
    <row r="68" spans="1:21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30"/>
      <c r="R68" s="30"/>
      <c r="S68" s="30"/>
      <c r="T68" s="30"/>
      <c r="U68" s="30"/>
    </row>
    <row r="69" spans="1:21" x14ac:dyDescent="0.2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30"/>
      <c r="R69" s="30"/>
      <c r="S69" s="30"/>
      <c r="T69" s="30"/>
      <c r="U69" s="30"/>
    </row>
    <row r="70" spans="1:2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  <row r="71" spans="1:2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2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2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  <row r="74" spans="1:2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2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2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2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  <row r="78" spans="1:2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2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  <row r="80" spans="1:2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  <row r="82" spans="1:16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  <row r="84" spans="1:16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sheetProtection algorithmName="SHA-512" hashValue="jCu48sIiD3IPwrYQ9aKxigZ1Omge7SluXLRoj7qUjksoU41ph40+M2SBYC+rOvJei5ll4chnrMelrF40kH/DLw==" saltValue="46AcA1PBpRQrq2z8yn4Jgg==" spinCount="100000" sheet="1" objects="1" scenarios="1"/>
  <mergeCells count="27">
    <mergeCell ref="O36:P36"/>
    <mergeCell ref="O38:P38"/>
    <mergeCell ref="A1:P1"/>
    <mergeCell ref="A2:P2"/>
    <mergeCell ref="A3:P3"/>
    <mergeCell ref="A4:P4"/>
    <mergeCell ref="A5:P5"/>
    <mergeCell ref="A7:C7"/>
    <mergeCell ref="D7:K7"/>
    <mergeCell ref="A44:C44"/>
    <mergeCell ref="D44:K44"/>
    <mergeCell ref="A39:C39"/>
    <mergeCell ref="D39:K39"/>
    <mergeCell ref="A40:C40"/>
    <mergeCell ref="D40:K40"/>
    <mergeCell ref="A41:K41"/>
    <mergeCell ref="D42:P42"/>
    <mergeCell ref="O37:P37"/>
    <mergeCell ref="A42:C42"/>
    <mergeCell ref="A43:C43"/>
    <mergeCell ref="D43:K43"/>
    <mergeCell ref="A14:E14"/>
    <mergeCell ref="A16:E16"/>
    <mergeCell ref="A8:K8"/>
    <mergeCell ref="A9:K9"/>
    <mergeCell ref="A10:K10"/>
    <mergeCell ref="A6:K6"/>
  </mergeCells>
  <dataValidations count="2">
    <dataValidation type="list" allowBlank="1" showInputMessage="1" showErrorMessage="1" error="nevpisuj, vyber zo zoznamu" prompt="vyber svoju kategóriu" sqref="J17:J33 F17:F33 H17:H33" xr:uid="{FED2337E-AABA-48EC-BB42-2C65E68A604E}">
      <formula1>$F$47:$F$64</formula1>
    </dataValidation>
    <dataValidation type="list" allowBlank="1" showInputMessage="1" showErrorMessage="1" error="nevpisuj, vyber zo zoznamu" prompt="vyber svoje ubytovanie" sqref="L17:N33" xr:uid="{48FD3E55-3C66-47FA-9DCE-11A983538007}">
      <formula1>$L$47:$L$48</formula1>
    </dataValidation>
  </dataValidations>
  <hyperlinks>
    <hyperlink ref="D43" r:id="rId1" xr:uid="{00000000-0004-0000-0000-000000000000}"/>
    <hyperlink ref="D44" r:id="rId2" xr:uid="{00000000-0004-0000-0000-000001000000}"/>
  </hyperlinks>
  <printOptions gridLines="1"/>
  <pageMargins left="0.25" right="0.25" top="0.75" bottom="0.75" header="0.3" footer="0.3"/>
  <pageSetup paperSize="9" scale="53" firstPageNumber="0" orientation="landscape" horizontalDpi="300" verticalDpi="30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o E 8 X C B r B S 6 l A A A A 9 g A A A B I A H A B D b 2 5 m a W c v U G F j a 2 F n Z S 5 4 b W w g o h g A K K A U A A A A A A A A A A A A A A A A A A A A A A A A A A A A h Y 8 x D o I w G I W v Q r r T F j R K y E 8 Z H J X E h M S 4 N q V C A x R D i + V u D h 7 J K 4 h R 1 M 3 x f e 8 b 3 r t f b 5 C O b e N d Z G 9 U p x M U Y I o 8 q U V X K F 0 m a L A n P 0 I p g z 0 X N S + l N 8 n a x K M p E l R Z e 4 4 J c c 5 h t 8 B d X 5 K Q 0 o A c s 1 0 u K t l y 9 J H V f 9 l X 2 l i u h U Q M D q 8 x L M T B c o W D d Y Q p k B l C p v R X C K e 9 z / Y H w m Z o 7 N B L Z m o / 3 w K Z I 5 D 3 B / Y A U E s D B B Q A A g A I A A 6 B P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g T x c K I p H u A 4 A A A A R A A A A E w A c A E Z v c m 1 1 b G F z L 1 N l Y 3 R p b 2 4 x L m 0 g o h g A K K A U A A A A A A A A A A A A A A A A A A A A A A A A A A A A K 0 5 N L s n M z 1 M I h t C G 1 g B Q S w E C L Q A U A A I A C A A O g T x c I G s F L q U A A A D 2 A A A A E g A A A A A A A A A A A A A A A A A A A A A A Q 2 9 u Z m l n L 1 B h Y 2 t h Z 2 U u e G 1 s U E s B A i 0 A F A A C A A g A D o E 8 X A / K 6 a u k A A A A 6 Q A A A B M A A A A A A A A A A A A A A A A A 8 Q A A A F t D b 2 5 0 Z W 5 0 X 1 R 5 c G V z X S 5 4 b W x Q S w E C L Q A U A A I A C A A O g T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P G + B t I D 1 0 m 4 9 n V e D b d 1 I g A A A A A C A A A A A A A Q Z g A A A A E A A C A A A A B l S T j d 2 l w U y a U u l / v N R B 2 + p r D R H H j G x g h P t Q C r m z v Z M w A A A A A O g A A A A A I A A C A A A A B L U M e 2 2 X J y G Q 2 I 2 b A v b Z X n Q 0 x d 7 1 H E g X w v D k j h D 2 S I k l A A A A B F R l t L b n D F 1 5 Y J P n M k P Z y R h p 8 7 X z H t p / h 3 F M m h w Y D 6 o J Q T 4 4 K I r 2 q G w z S x p s O X S b V J / O x W K z G j Q t 5 9 a K g / c z A D N 5 2 F A k T y x c b l D J H o T 9 x i G 0 A A A A A N P D L s z b Y a I l c M f E m p o N i 1 q L i O F a e 2 8 Z T F O K r 9 8 A 0 I s 8 i E R I v g u Y F 2 n F 0 2 w y x D C 1 o q 5 h 0 9 9 n m O p q W l 7 W 9 d 3 j y 0 < / D a t a M a s h u p > 
</file>

<file path=customXml/itemProps1.xml><?xml version="1.0" encoding="utf-8"?>
<ds:datastoreItem xmlns:ds="http://schemas.openxmlformats.org/officeDocument/2006/customXml" ds:itemID="{7F9D85AC-AAFD-4BA3-90B7-8C857C006D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Computer</dc:creator>
  <dc:description/>
  <cp:lastModifiedBy>Jozef Kral</cp:lastModifiedBy>
  <cp:revision>11</cp:revision>
  <cp:lastPrinted>2026-07-31T13:37:18Z</cp:lastPrinted>
  <dcterms:created xsi:type="dcterms:W3CDTF">2010-07-19T17:51:29Z</dcterms:created>
  <dcterms:modified xsi:type="dcterms:W3CDTF">2026-07-31T14:41:39Z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